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INVAF NACIONAL\CONGRESO-SIMPOSIO\"/>
    </mc:Choice>
  </mc:AlternateContent>
  <xr:revisionPtr revIDLastSave="0" documentId="13_ncr:1_{8AA05CC5-3CEF-43C3-BA1F-EAF07A85AC90}" xr6:coauthVersionLast="45" xr6:coauthVersionMax="45" xr10:uidLastSave="{00000000-0000-0000-0000-000000000000}"/>
  <bookViews>
    <workbookView xWindow="-120" yWindow="-120" windowWidth="29040" windowHeight="15840" xr2:uid="{ACBAE4D9-A086-4F9B-B475-A0BCFC0CC40C}"/>
  </bookViews>
  <sheets>
    <sheet name="Formulario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43" i="1" l="1"/>
  <c r="J41" i="1"/>
  <c r="J36" i="1"/>
  <c r="J40" i="1"/>
  <c r="J39" i="1"/>
  <c r="J38" i="1"/>
  <c r="J37" i="1"/>
  <c r="J35" i="1"/>
  <c r="J34" i="1"/>
  <c r="D30" i="1"/>
  <c r="E30" i="1" s="1"/>
  <c r="D28" i="1"/>
  <c r="E28" i="1" s="1"/>
  <c r="D27" i="1"/>
  <c r="E27" i="1" s="1"/>
  <c r="D26" i="1"/>
  <c r="E26" i="1" s="1"/>
  <c r="D25" i="1"/>
  <c r="E25" i="1" s="1"/>
  <c r="J22" i="1"/>
  <c r="I22" i="1"/>
  <c r="J21" i="1"/>
  <c r="I21" i="1"/>
  <c r="J20" i="1"/>
  <c r="I20" i="1"/>
  <c r="I41" i="1"/>
  <c r="I40" i="1"/>
  <c r="I39" i="1"/>
  <c r="I38" i="1"/>
  <c r="I37" i="1"/>
  <c r="I36" i="1"/>
  <c r="I35" i="1"/>
  <c r="I34" i="1"/>
  <c r="J43" i="1" l="1"/>
  <c r="B103" i="1" s="1"/>
  <c r="I43" i="1"/>
  <c r="C101" i="1" l="1"/>
  <c r="E101" i="1"/>
  <c r="J101" i="1"/>
  <c r="M101" i="1" s="1"/>
  <c r="D101" i="1"/>
  <c r="G101" i="1"/>
  <c r="H101" i="1"/>
  <c r="B101" i="1"/>
  <c r="B102" i="1" s="1"/>
  <c r="I101" i="1"/>
  <c r="F101" i="1"/>
  <c r="I102" i="1" l="1"/>
  <c r="K130" i="1" s="1"/>
  <c r="H102" i="1"/>
  <c r="J129" i="1" s="1"/>
  <c r="D102" i="1"/>
  <c r="D130" i="1" s="1"/>
  <c r="K101" i="1"/>
  <c r="K102" i="1" s="1"/>
  <c r="E102" i="1"/>
  <c r="B123" i="1"/>
  <c r="B127" i="1"/>
  <c r="B129" i="1"/>
  <c r="B126" i="1"/>
  <c r="B130" i="1"/>
  <c r="B125" i="1"/>
  <c r="B122" i="1"/>
  <c r="B128" i="1"/>
  <c r="B124" i="1"/>
  <c r="G102" i="1"/>
  <c r="J102" i="1"/>
  <c r="F102" i="1"/>
  <c r="C102" i="1"/>
  <c r="D122" i="1" l="1"/>
  <c r="K128" i="1"/>
  <c r="K129" i="1"/>
  <c r="K125" i="1"/>
  <c r="L101" i="1"/>
  <c r="D129" i="1"/>
  <c r="J126" i="1"/>
  <c r="D127" i="1"/>
  <c r="D128" i="1"/>
  <c r="J122" i="1"/>
  <c r="J128" i="1"/>
  <c r="J125" i="1"/>
  <c r="J124" i="1"/>
  <c r="J130" i="1"/>
  <c r="F119" i="1"/>
  <c r="J123" i="1"/>
  <c r="J127" i="1"/>
  <c r="D125" i="1"/>
  <c r="D123" i="1"/>
  <c r="K124" i="1"/>
  <c r="B132" i="1"/>
  <c r="M122" i="1"/>
  <c r="K122" i="1"/>
  <c r="D124" i="1"/>
  <c r="C126" i="1"/>
  <c r="M123" i="1"/>
  <c r="D126" i="1"/>
  <c r="H128" i="1"/>
  <c r="H130" i="1"/>
  <c r="H127" i="1"/>
  <c r="G132" i="1"/>
  <c r="H129" i="1"/>
  <c r="M124" i="1"/>
  <c r="K123" i="1"/>
  <c r="M130" i="1"/>
  <c r="M129" i="1"/>
  <c r="M127" i="1"/>
  <c r="M128" i="1"/>
  <c r="K126" i="1"/>
  <c r="K127" i="1"/>
  <c r="L132" i="1"/>
  <c r="C129" i="1"/>
  <c r="C130" i="1"/>
  <c r="C128" i="1"/>
  <c r="C125" i="1"/>
  <c r="C122" i="1"/>
  <c r="C123" i="1"/>
  <c r="D119" i="1"/>
  <c r="C127" i="1"/>
  <c r="C124" i="1"/>
  <c r="I132" i="1"/>
  <c r="F129" i="1"/>
  <c r="H124" i="1"/>
  <c r="H125" i="1"/>
  <c r="H123" i="1"/>
  <c r="F126" i="1"/>
  <c r="F124" i="1"/>
  <c r="H126" i="1"/>
  <c r="F128" i="1"/>
  <c r="F123" i="1"/>
  <c r="H122" i="1"/>
  <c r="F130" i="1"/>
  <c r="F125" i="1"/>
  <c r="F127" i="1"/>
  <c r="F122" i="1"/>
  <c r="M126" i="1"/>
  <c r="M125" i="1"/>
  <c r="E127" i="1"/>
  <c r="E128" i="1"/>
  <c r="E126" i="1"/>
  <c r="E125" i="1"/>
  <c r="E124" i="1"/>
  <c r="E130" i="1"/>
  <c r="E123" i="1"/>
  <c r="E122" i="1"/>
  <c r="E129" i="1"/>
  <c r="J132" i="1" l="1"/>
  <c r="D132" i="1"/>
  <c r="F132" i="1"/>
  <c r="H132" i="1"/>
  <c r="M132" i="1"/>
  <c r="C132" i="1"/>
  <c r="K132" i="1"/>
  <c r="E132" i="1"/>
  <c r="B104" i="1" l="1"/>
  <c r="E45" i="1" s="1"/>
</calcChain>
</file>

<file path=xl/sharedStrings.xml><?xml version="1.0" encoding="utf-8"?>
<sst xmlns="http://schemas.openxmlformats.org/spreadsheetml/2006/main" count="151" uniqueCount="135">
  <si>
    <t>DATOS DE FACTURACIÓN</t>
  </si>
  <si>
    <t>NOMBRE (PERSONA FÍSICA O MORAL)</t>
  </si>
  <si>
    <t>RFC (CON HOMOCLAVE)</t>
  </si>
  <si>
    <t>DOMICILIO</t>
  </si>
  <si>
    <t>CORREO ELECTRÓNICO</t>
  </si>
  <si>
    <t>DATOS PERSONALES</t>
  </si>
  <si>
    <t>DATOS PARA EL LLENADO DE SUS CONSTANCIAS</t>
  </si>
  <si>
    <t>NOMBRE COMO QUIERE QUE APAREZCA CON LA ABREVIACIÓN DEL TÍTULO</t>
  </si>
  <si>
    <t>ACTIVIDADES INDIVIDUALES</t>
  </si>
  <si>
    <t>Cuota de Lista</t>
  </si>
  <si>
    <t>SIMPOSIO (INVAF / AGOSTO 2021)</t>
  </si>
  <si>
    <t>CONGRESO (COVARMAC / MARZO 2021)</t>
  </si>
  <si>
    <t>CURSO INDIVIDUAL (CUALQUIER FECHA)</t>
  </si>
  <si>
    <t>ACTIVIDADES EN PAQUETE</t>
  </si>
  <si>
    <t>Cuota Especial</t>
  </si>
  <si>
    <t>CONGRESO + SIMPOSIO</t>
  </si>
  <si>
    <t>CALENDARIO DE CURSOS</t>
  </si>
  <si>
    <t>NOMBRE DEL CURSO/PONENTE</t>
  </si>
  <si>
    <t>FECHAS / HORARIO</t>
  </si>
  <si>
    <t>VIERNES 5 DE MARZO DE 2021 DE 4:00 P.M. A 9:00 P.M.</t>
  </si>
  <si>
    <t>SÁBADO 6 DE MARZO DE 2021 DE 9:00 A.M. A 2:00 P.M.</t>
  </si>
  <si>
    <t>VIERNES 12 DE MARZO DE 2021 DE 4:00 P.M. A 9:00 P.M.</t>
  </si>
  <si>
    <t>SÁBADO 13 DE MARZO DE 2021 DE 9:00 A.M. A 2:00 P.M.</t>
  </si>
  <si>
    <t>VIERNES 14 DE MAYO DE 2021 DE 4:00 P.M. A 9:00 P.M.</t>
  </si>
  <si>
    <t>SÁBADO 15 DE MAYO DE 2021 DE 9:00 A.M. A 2:00 P.M.</t>
  </si>
  <si>
    <t>VIERNES 16 DE JULIO DE 2021 DE 4:00 P.M. A 9:00 P.M.</t>
  </si>
  <si>
    <t>SÁBADO 17 DE JULIO DE 2021 DE 9:00 A.M. A 2:00 P.M.</t>
  </si>
  <si>
    <t>VIERNES 20 DE AGOSTO DE 2021 DE 4:00 P.M. A 9:00 P.M.</t>
  </si>
  <si>
    <t>SÁBADO 21 DE AGOSTO DE 2021 DE 9:00 A.M. A 2:00 P.M.</t>
  </si>
  <si>
    <t>VIERNES 27 DE AGOSTO DE 2021 DE 4:00 P.M. A 9:00 P.M.</t>
  </si>
  <si>
    <t>SÁBADO 28 DE AGOSTO DE 2021 DE 9:00 A.M. A 2:00 P.M.</t>
  </si>
  <si>
    <t>CONGRESO NACIONAL DE VALUACIÓN RURAL</t>
  </si>
  <si>
    <t>LUNES 15 A VIERNES 19 DE MARZO DE 2021 DE 4:00 P.M. A 9:00 P.M.</t>
  </si>
  <si>
    <t>SÁBADO 20 DE MARZO DE 2021 DE 9:00 A.M. A 2:00 P.M.</t>
  </si>
  <si>
    <t>LUNES 30 DE AGOSTO A VIERNES 3 DE SEPTIEMBRE DE 2021 DE 4:00 P.M. A 9:00 P.M.</t>
  </si>
  <si>
    <t>SÁBADO 4 DE SEPTIEMBRE DE 2021 DE 9:00 A.M. A 2:00 P.M.</t>
  </si>
  <si>
    <t>Validez curricular</t>
  </si>
  <si>
    <t>C</t>
  </si>
  <si>
    <t>S</t>
  </si>
  <si>
    <t>NO.</t>
  </si>
  <si>
    <t>X</t>
  </si>
  <si>
    <t>COSTOS DE LOS CURSOS (PRECIO ÚNICO INCLUYEN IVA)</t>
  </si>
  <si>
    <t>LLENAR EL FORMULARIO COMPETO SEGÚN APLIQUE EN LOS RECUADRO AMARILLOS</t>
  </si>
  <si>
    <t>PONENTE</t>
  </si>
  <si>
    <t>Valuación de plantaciones de Agave Azúl</t>
  </si>
  <si>
    <t>Valuación de Derechos de vía para proyectos de infraestructura</t>
  </si>
  <si>
    <t>Agroclimatología aplicada a la valuación</t>
  </si>
  <si>
    <t>Valuación Rural en el marco de la reforma energética</t>
  </si>
  <si>
    <t>Valuación Rural Agropecuaria como negocio en marcha</t>
  </si>
  <si>
    <t>Cartografía Digital para avalúos agropecuarios</t>
  </si>
  <si>
    <t>SIMPOSIO NACIONAL DE VALUACIÓN RURAL</t>
  </si>
  <si>
    <t>Mtro. José Ocegueda Juárez</t>
  </si>
  <si>
    <t>Mtro. Rafael Rodríguez Rodríguez</t>
  </si>
  <si>
    <t>Colegio de Valuadores del Ambito Rural de México, A. C. (COVARMAC)</t>
  </si>
  <si>
    <t>Mtro. Ricardo Nuño Romero</t>
  </si>
  <si>
    <t>Mtro. Sergio Rubén Samaniego Huerta</t>
  </si>
  <si>
    <t>Instituto Nacional de Valuación Agropecuaria y Forestal Bajío, A. C. (INVAF BAJÍO, A. C.)</t>
  </si>
  <si>
    <t>NOMBRE COMPLETO</t>
  </si>
  <si>
    <t>TEL. OFICINA</t>
  </si>
  <si>
    <t>CELULAR</t>
  </si>
  <si>
    <t>CONGRESO + 1 CURSO (CUALQUIER CURSO)</t>
  </si>
  <si>
    <t>SIMPOSIO + 1 CURSO (CUALQUIER CURSO)</t>
  </si>
  <si>
    <t>CONGRESO + SIMPOSIO + 1 CURSO (CUALQUIER CURSO)</t>
  </si>
  <si>
    <t>CADA CURSO ADICIONAL (EN CUALQUIER PAQUETE)</t>
  </si>
  <si>
    <t>COSTO PARCIAL</t>
  </si>
  <si>
    <t>TOTALES</t>
  </si>
  <si>
    <t>PONER UNA X</t>
  </si>
  <si>
    <t>HORAS CURRICULARES</t>
  </si>
  <si>
    <t>ELEGIR AQUÍ UNICAMENTE EVENTOS INDIVIDUALES</t>
  </si>
  <si>
    <t>ELEGIR AQUÍ SUS EVENTOS EN PAQUETE</t>
  </si>
  <si>
    <t>Módulo de expresión de valores numéricos en valores alfabéticos</t>
  </si>
  <si>
    <t>Valor numérico&gt;&gt;&gt;</t>
  </si>
  <si>
    <t>Valor alfabético&gt;&gt;&gt;</t>
  </si>
  <si>
    <t>UNIDADES</t>
  </si>
  <si>
    <t>DECENAS</t>
  </si>
  <si>
    <t>CENTENAS</t>
  </si>
  <si>
    <t xml:space="preserve">UN </t>
  </si>
  <si>
    <t xml:space="preserve">DIEZ </t>
  </si>
  <si>
    <t xml:space="preserve">ONCE </t>
  </si>
  <si>
    <t xml:space="preserve">CIENTO </t>
  </si>
  <si>
    <t xml:space="preserve">UN MILLÓN </t>
  </si>
  <si>
    <t xml:space="preserve">DOS </t>
  </si>
  <si>
    <t>VEINTI</t>
  </si>
  <si>
    <t xml:space="preserve">DOCE </t>
  </si>
  <si>
    <t xml:space="preserve">DOSCIENTOS </t>
  </si>
  <si>
    <t xml:space="preserve">DOS MILLONES </t>
  </si>
  <si>
    <t xml:space="preserve">TRES </t>
  </si>
  <si>
    <t xml:space="preserve">TREINTA </t>
  </si>
  <si>
    <t xml:space="preserve">TRECE </t>
  </si>
  <si>
    <t xml:space="preserve">TRESCIENTOS </t>
  </si>
  <si>
    <t xml:space="preserve">TRES MILLONES </t>
  </si>
  <si>
    <t xml:space="preserve">CUATRO </t>
  </si>
  <si>
    <t xml:space="preserve">CUARENTA </t>
  </si>
  <si>
    <t xml:space="preserve">CATORCE </t>
  </si>
  <si>
    <t xml:space="preserve">CUATROCIENTOS </t>
  </si>
  <si>
    <t xml:space="preserve">CUATRO MILLONES </t>
  </si>
  <si>
    <t xml:space="preserve">CINCO </t>
  </si>
  <si>
    <t xml:space="preserve">CINCUENTA </t>
  </si>
  <si>
    <t xml:space="preserve">QUINCE </t>
  </si>
  <si>
    <t xml:space="preserve">QUINIENTOS </t>
  </si>
  <si>
    <t xml:space="preserve">CINCO MILLONES </t>
  </si>
  <si>
    <t xml:space="preserve">SÉIS </t>
  </si>
  <si>
    <t xml:space="preserve">SESENTA </t>
  </si>
  <si>
    <t>DIECI</t>
  </si>
  <si>
    <t xml:space="preserve">SEISCIENTOS </t>
  </si>
  <si>
    <t xml:space="preserve">SEIS MILLONES </t>
  </si>
  <si>
    <t xml:space="preserve">SIETE </t>
  </si>
  <si>
    <t xml:space="preserve">SETENTA </t>
  </si>
  <si>
    <t xml:space="preserve">SETECIENTOS </t>
  </si>
  <si>
    <t xml:space="preserve">SIETE MILLONES </t>
  </si>
  <si>
    <t xml:space="preserve">OCHO </t>
  </si>
  <si>
    <t xml:space="preserve">OCHENTA </t>
  </si>
  <si>
    <t xml:space="preserve">OCHOCIENTOS </t>
  </si>
  <si>
    <t xml:space="preserve">OCHO MILLONES </t>
  </si>
  <si>
    <t xml:space="preserve">NUEVE </t>
  </si>
  <si>
    <t xml:space="preserve">NOVENTA </t>
  </si>
  <si>
    <t xml:space="preserve">NOVECIENTOS </t>
  </si>
  <si>
    <t xml:space="preserve">NUEVE MILLONES </t>
  </si>
  <si>
    <t xml:space="preserve"> </t>
  </si>
  <si>
    <t xml:space="preserve">CIEN </t>
  </si>
  <si>
    <t xml:space="preserve">MIL </t>
  </si>
  <si>
    <t xml:space="preserve">MILLÓN </t>
  </si>
  <si>
    <t xml:space="preserve">Y </t>
  </si>
  <si>
    <t xml:space="preserve">CIENTOS </t>
  </si>
  <si>
    <t xml:space="preserve">MILLONES </t>
  </si>
  <si>
    <t>centenas de millón</t>
  </si>
  <si>
    <t>decenas de millón</t>
  </si>
  <si>
    <t>millones</t>
  </si>
  <si>
    <t>centenas de millar</t>
  </si>
  <si>
    <t>decenas de millar</t>
  </si>
  <si>
    <t>millares</t>
  </si>
  <si>
    <t>centenas</t>
  </si>
  <si>
    <t>decenas</t>
  </si>
  <si>
    <t>unidades</t>
  </si>
  <si>
    <t>DATOS DE PAGO Y ENVÍO DE ESTE ARCHIVO Y COMPROBANTE DE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</si>
</sst>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7" formatCode="&quot;$&quot;#,##0.00;\-&quot;$&quot;#,##0.00"/>
    <numFmt numFmtId="164" formatCode="[$$-80A]#,##0"/>
    <numFmt numFmtId="165" formatCode="[$$-80A]#,##0.00"/>
    <numFmt numFmtId="166" formatCode="[$-80A]hh:mm:ss\ AM/PM;@"/>
    <numFmt numFmtId="167" formatCode="0\ &quot;Horas&quot;"/>
    <numFmt numFmtId="168" formatCode="0.0"/>
  </numFmts>
  <fonts count="2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9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8"/>
      <color indexed="10"/>
      <name val="Arial"/>
      <family val="2"/>
    </font>
    <font>
      <b/>
      <sz val="8"/>
      <name val="Arial"/>
      <family val="2"/>
    </font>
    <font>
      <sz val="8"/>
      <name val="MS Sans Serif"/>
      <family val="2"/>
    </font>
    <font>
      <sz val="7"/>
      <name val="Arial"/>
      <family val="2"/>
    </font>
    <font>
      <i/>
      <sz val="7"/>
      <name val="MS Sans Serif"/>
      <family val="2"/>
    </font>
    <font>
      <sz val="10"/>
      <name val="Arial"/>
      <family val="2"/>
    </font>
    <font>
      <b/>
      <sz val="7"/>
      <name val="Arial"/>
      <family val="2"/>
    </font>
    <font>
      <b/>
      <sz val="22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AFF1F3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66FF33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</borders>
  <cellStyleXfs count="3">
    <xf numFmtId="0" fontId="0" fillId="0" borderId="0"/>
    <xf numFmtId="0" fontId="12" fillId="0" borderId="0"/>
    <xf numFmtId="0" fontId="20" fillId="0" borderId="0"/>
  </cellStyleXfs>
  <cellXfs count="93">
    <xf numFmtId="0" fontId="0" fillId="0" borderId="0" xfId="0"/>
    <xf numFmtId="0" fontId="0" fillId="2" borderId="1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164" fontId="8" fillId="0" borderId="9" xfId="0" applyNumberFormat="1" applyFont="1" applyBorder="1" applyAlignment="1">
      <alignment horizontal="center"/>
    </xf>
    <xf numFmtId="164" fontId="8" fillId="0" borderId="1" xfId="0" applyNumberFormat="1" applyFont="1" applyBorder="1" applyAlignment="1">
      <alignment horizontal="center"/>
    </xf>
    <xf numFmtId="165" fontId="0" fillId="0" borderId="0" xfId="0" applyNumberFormat="1"/>
    <xf numFmtId="0" fontId="8" fillId="0" borderId="10" xfId="0" applyFont="1" applyBorder="1" applyAlignment="1"/>
    <xf numFmtId="0" fontId="8" fillId="0" borderId="11" xfId="0" applyFont="1" applyBorder="1" applyAlignment="1"/>
    <xf numFmtId="0" fontId="8" fillId="0" borderId="2" xfId="0" applyFont="1" applyBorder="1" applyAlignment="1"/>
    <xf numFmtId="0" fontId="8" fillId="0" borderId="3" xfId="0" applyFont="1" applyBorder="1" applyAlignment="1"/>
    <xf numFmtId="166" fontId="7" fillId="0" borderId="1" xfId="0" applyNumberFormat="1" applyFont="1" applyBorder="1" applyAlignment="1">
      <alignment horizontal="center" vertical="center" wrapText="1"/>
    </xf>
    <xf numFmtId="166" fontId="7" fillId="2" borderId="1" xfId="0" applyNumberFormat="1" applyFont="1" applyFill="1" applyBorder="1" applyAlignment="1">
      <alignment horizontal="center" vertical="center" wrapText="1"/>
    </xf>
    <xf numFmtId="164" fontId="0" fillId="0" borderId="0" xfId="0" applyNumberFormat="1"/>
    <xf numFmtId="166" fontId="7" fillId="4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9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167" fontId="8" fillId="0" borderId="1" xfId="0" applyNumberFormat="1" applyFont="1" applyBorder="1" applyAlignment="1">
      <alignment horizontal="center" vertical="center"/>
    </xf>
    <xf numFmtId="167" fontId="8" fillId="2" borderId="1" xfId="0" applyNumberFormat="1" applyFont="1" applyFill="1" applyBorder="1" applyAlignment="1">
      <alignment horizontal="center" vertical="center"/>
    </xf>
    <xf numFmtId="167" fontId="8" fillId="4" borderId="1" xfId="0" applyNumberFormat="1" applyFont="1" applyFill="1" applyBorder="1" applyAlignment="1">
      <alignment horizontal="center" vertical="center"/>
    </xf>
    <xf numFmtId="0" fontId="13" fillId="7" borderId="0" xfId="1" quotePrefix="1" applyFont="1" applyFill="1" applyAlignment="1">
      <alignment horizontal="left"/>
    </xf>
    <xf numFmtId="0" fontId="14" fillId="7" borderId="0" xfId="1" applyFont="1" applyFill="1"/>
    <xf numFmtId="0" fontId="14" fillId="0" borderId="0" xfId="1" applyFont="1"/>
    <xf numFmtId="0" fontId="14" fillId="7" borderId="0" xfId="1" applyFont="1" applyFill="1" applyProtection="1">
      <protection hidden="1"/>
    </xf>
    <xf numFmtId="1" fontId="14" fillId="7" borderId="0" xfId="1" applyNumberFormat="1" applyFont="1" applyFill="1" applyProtection="1">
      <protection hidden="1"/>
    </xf>
    <xf numFmtId="0" fontId="15" fillId="8" borderId="0" xfId="1" applyFont="1" applyFill="1"/>
    <xf numFmtId="168" fontId="17" fillId="7" borderId="0" xfId="1" applyNumberFormat="1" applyFont="1" applyFill="1" applyAlignment="1" applyProtection="1">
      <alignment horizontal="left"/>
      <protection hidden="1"/>
    </xf>
    <xf numFmtId="0" fontId="15" fillId="9" borderId="0" xfId="1" applyFont="1" applyFill="1"/>
    <xf numFmtId="7" fontId="16" fillId="9" borderId="0" xfId="1" applyNumberFormat="1" applyFont="1" applyFill="1" applyAlignment="1" applyProtection="1">
      <alignment horizontal="left"/>
      <protection hidden="1"/>
    </xf>
    <xf numFmtId="0" fontId="14" fillId="9" borderId="0" xfId="1" applyFont="1" applyFill="1" applyProtection="1">
      <protection hidden="1"/>
    </xf>
    <xf numFmtId="0" fontId="14" fillId="7" borderId="0" xfId="1" quotePrefix="1" applyFont="1" applyFill="1" applyAlignment="1" applyProtection="1">
      <alignment horizontal="left"/>
      <protection hidden="1"/>
    </xf>
    <xf numFmtId="0" fontId="18" fillId="7" borderId="0" xfId="1" applyFont="1" applyFill="1" applyProtection="1">
      <protection hidden="1"/>
    </xf>
    <xf numFmtId="0" fontId="18" fillId="7" borderId="0" xfId="1" quotePrefix="1" applyFont="1" applyFill="1" applyAlignment="1" applyProtection="1">
      <alignment horizontal="left"/>
      <protection hidden="1"/>
    </xf>
    <xf numFmtId="0" fontId="18" fillId="7" borderId="0" xfId="1" applyFont="1" applyFill="1" applyAlignment="1" applyProtection="1">
      <alignment horizontal="left"/>
      <protection hidden="1"/>
    </xf>
    <xf numFmtId="0" fontId="18" fillId="7" borderId="0" xfId="1" applyFont="1" applyFill="1"/>
    <xf numFmtId="0" fontId="18" fillId="0" borderId="0" xfId="1" applyFont="1"/>
    <xf numFmtId="0" fontId="17" fillId="7" borderId="0" xfId="1" applyFont="1" applyFill="1"/>
    <xf numFmtId="0" fontId="19" fillId="7" borderId="0" xfId="1" quotePrefix="1" applyFont="1" applyFill="1" applyAlignment="1" applyProtection="1">
      <alignment horizontal="left"/>
      <protection hidden="1"/>
    </xf>
    <xf numFmtId="0" fontId="19" fillId="7" borderId="0" xfId="1" applyFont="1" applyFill="1" applyProtection="1">
      <protection hidden="1"/>
    </xf>
    <xf numFmtId="0" fontId="20" fillId="0" borderId="0" xfId="0" applyFont="1"/>
    <xf numFmtId="0" fontId="16" fillId="7" borderId="0" xfId="1" applyFont="1" applyFill="1"/>
    <xf numFmtId="0" fontId="21" fillId="7" borderId="0" xfId="1" applyFont="1" applyFill="1" applyProtection="1">
      <protection hidden="1"/>
    </xf>
    <xf numFmtId="0" fontId="20" fillId="0" borderId="0" xfId="2"/>
    <xf numFmtId="164" fontId="16" fillId="8" borderId="0" xfId="1" applyNumberFormat="1" applyFont="1" applyFill="1" applyProtection="1">
      <protection hidden="1"/>
    </xf>
    <xf numFmtId="0" fontId="0" fillId="5" borderId="0" xfId="0" applyFill="1"/>
    <xf numFmtId="0" fontId="0" fillId="5" borderId="0" xfId="0" applyFill="1" applyAlignment="1">
      <alignment horizontal="center"/>
    </xf>
    <xf numFmtId="0" fontId="2" fillId="6" borderId="5" xfId="0" applyFont="1" applyFill="1" applyBorder="1" applyAlignment="1">
      <alignment horizontal="center" vertical="center" wrapText="1"/>
    </xf>
    <xf numFmtId="0" fontId="2" fillId="6" borderId="6" xfId="0" applyFont="1" applyFill="1" applyBorder="1" applyAlignment="1">
      <alignment horizontal="center" vertical="center" wrapText="1"/>
    </xf>
    <xf numFmtId="0" fontId="2" fillId="6" borderId="7" xfId="0" applyFont="1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11" fillId="10" borderId="5" xfId="0" applyFont="1" applyFill="1" applyBorder="1" applyAlignment="1">
      <alignment horizontal="centerContinuous"/>
    </xf>
    <xf numFmtId="0" fontId="0" fillId="10" borderId="6" xfId="0" applyFill="1" applyBorder="1" applyAlignment="1">
      <alignment horizontal="centerContinuous"/>
    </xf>
    <xf numFmtId="0" fontId="0" fillId="10" borderId="7" xfId="0" applyFill="1" applyBorder="1" applyAlignment="1">
      <alignment horizontal="centerContinuous"/>
    </xf>
    <xf numFmtId="0" fontId="0" fillId="10" borderId="2" xfId="0" applyFill="1" applyBorder="1" applyAlignment="1" applyProtection="1">
      <alignment horizontal="center"/>
      <protection locked="0"/>
    </xf>
    <xf numFmtId="0" fontId="0" fillId="10" borderId="3" xfId="0" applyFill="1" applyBorder="1" applyAlignment="1" applyProtection="1">
      <alignment horizontal="center"/>
      <protection locked="0"/>
    </xf>
    <xf numFmtId="0" fontId="0" fillId="10" borderId="1" xfId="0" applyFill="1" applyBorder="1" applyProtection="1">
      <protection locked="0"/>
    </xf>
    <xf numFmtId="0" fontId="0" fillId="10" borderId="1" xfId="0" applyFill="1" applyBorder="1" applyAlignment="1" applyProtection="1">
      <alignment horizontal="center"/>
      <protection locked="0"/>
    </xf>
    <xf numFmtId="0" fontId="10" fillId="10" borderId="14" xfId="0" applyFont="1" applyFill="1" applyBorder="1" applyAlignment="1" applyProtection="1">
      <alignment horizontal="center" vertical="center"/>
      <protection locked="0"/>
    </xf>
    <xf numFmtId="0" fontId="10" fillId="10" borderId="15" xfId="0" applyFont="1" applyFill="1" applyBorder="1" applyAlignment="1" applyProtection="1">
      <alignment horizontal="center" vertical="center"/>
      <protection locked="0"/>
    </xf>
    <xf numFmtId="0" fontId="10" fillId="10" borderId="16" xfId="0" applyFont="1" applyFill="1" applyBorder="1" applyAlignment="1" applyProtection="1">
      <alignment horizontal="center" vertical="center"/>
      <protection locked="0"/>
    </xf>
    <xf numFmtId="0" fontId="5" fillId="11" borderId="5" xfId="0" applyFont="1" applyFill="1" applyBorder="1" applyAlignment="1">
      <alignment horizontal="centerContinuous"/>
    </xf>
    <xf numFmtId="0" fontId="5" fillId="11" borderId="6" xfId="0" applyFont="1" applyFill="1" applyBorder="1" applyAlignment="1">
      <alignment horizontal="centerContinuous"/>
    </xf>
    <xf numFmtId="0" fontId="0" fillId="11" borderId="6" xfId="0" applyFill="1" applyBorder="1" applyAlignment="1">
      <alignment horizontal="centerContinuous"/>
    </xf>
    <xf numFmtId="0" fontId="0" fillId="11" borderId="7" xfId="0" applyFill="1" applyBorder="1" applyAlignment="1">
      <alignment horizontal="centerContinuous"/>
    </xf>
    <xf numFmtId="0" fontId="4" fillId="11" borderId="5" xfId="0" applyFont="1" applyFill="1" applyBorder="1" applyAlignment="1">
      <alignment horizontal="centerContinuous"/>
    </xf>
    <xf numFmtId="0" fontId="4" fillId="11" borderId="5" xfId="0" applyFont="1" applyFill="1" applyBorder="1" applyAlignment="1">
      <alignment horizontal="center"/>
    </xf>
    <xf numFmtId="0" fontId="4" fillId="11" borderId="7" xfId="0" applyFont="1" applyFill="1" applyBorder="1" applyAlignment="1">
      <alignment horizontal="center"/>
    </xf>
    <xf numFmtId="0" fontId="4" fillId="11" borderId="6" xfId="0" applyFont="1" applyFill="1" applyBorder="1" applyAlignment="1">
      <alignment horizontal="center"/>
    </xf>
    <xf numFmtId="0" fontId="4" fillId="11" borderId="4" xfId="0" applyFont="1" applyFill="1" applyBorder="1" applyAlignment="1">
      <alignment horizontal="center"/>
    </xf>
    <xf numFmtId="0" fontId="4" fillId="11" borderId="6" xfId="0" applyFont="1" applyFill="1" applyBorder="1" applyAlignment="1"/>
    <xf numFmtId="0" fontId="1" fillId="11" borderId="4" xfId="0" applyFont="1" applyFill="1" applyBorder="1" applyAlignment="1">
      <alignment horizontal="center" vertical="center" wrapText="1"/>
    </xf>
    <xf numFmtId="0" fontId="4" fillId="11" borderId="5" xfId="0" applyFont="1" applyFill="1" applyBorder="1" applyAlignment="1"/>
    <xf numFmtId="0" fontId="8" fillId="12" borderId="9" xfId="0" applyFont="1" applyFill="1" applyBorder="1" applyAlignment="1">
      <alignment horizontal="center" vertical="center"/>
    </xf>
    <xf numFmtId="164" fontId="10" fillId="12" borderId="19" xfId="0" applyNumberFormat="1" applyFont="1" applyFill="1" applyBorder="1" applyAlignment="1">
      <alignment horizontal="center" vertical="center"/>
    </xf>
    <xf numFmtId="0" fontId="8" fillId="12" borderId="1" xfId="0" applyFont="1" applyFill="1" applyBorder="1" applyAlignment="1">
      <alignment horizontal="center" vertical="center"/>
    </xf>
    <xf numFmtId="164" fontId="10" fillId="12" borderId="17" xfId="0" applyNumberFormat="1" applyFont="1" applyFill="1" applyBorder="1" applyAlignment="1">
      <alignment horizontal="center" vertical="center"/>
    </xf>
    <xf numFmtId="0" fontId="8" fillId="12" borderId="13" xfId="0" applyFont="1" applyFill="1" applyBorder="1" applyAlignment="1">
      <alignment horizontal="center" vertical="center"/>
    </xf>
    <xf numFmtId="164" fontId="10" fillId="12" borderId="18" xfId="0" applyNumberFormat="1" applyFont="1" applyFill="1" applyBorder="1" applyAlignment="1">
      <alignment horizontal="center" vertical="center"/>
    </xf>
    <xf numFmtId="0" fontId="9" fillId="12" borderId="4" xfId="0" applyFont="1" applyFill="1" applyBorder="1" applyAlignment="1">
      <alignment vertical="center"/>
    </xf>
    <xf numFmtId="0" fontId="9" fillId="12" borderId="4" xfId="0" applyFont="1" applyFill="1" applyBorder="1" applyAlignment="1">
      <alignment horizontal="center" vertical="center"/>
    </xf>
    <xf numFmtId="164" fontId="9" fillId="12" borderId="4" xfId="0" applyNumberFormat="1" applyFont="1" applyFill="1" applyBorder="1" applyAlignment="1">
      <alignment horizontal="center" vertical="center"/>
    </xf>
    <xf numFmtId="7" fontId="22" fillId="12" borderId="5" xfId="0" applyNumberFormat="1" applyFont="1" applyFill="1" applyBorder="1" applyAlignment="1">
      <alignment horizontal="center"/>
    </xf>
    <xf numFmtId="7" fontId="22" fillId="12" borderId="6" xfId="0" applyNumberFormat="1" applyFont="1" applyFill="1" applyBorder="1" applyAlignment="1">
      <alignment horizontal="center"/>
    </xf>
    <xf numFmtId="7" fontId="22" fillId="12" borderId="7" xfId="0" applyNumberFormat="1" applyFont="1" applyFill="1" applyBorder="1" applyAlignment="1">
      <alignment horizontal="center"/>
    </xf>
    <xf numFmtId="0" fontId="5" fillId="11" borderId="7" xfId="0" applyFont="1" applyFill="1" applyBorder="1" applyAlignment="1">
      <alignment horizontal="centerContinuous"/>
    </xf>
  </cellXfs>
  <cellStyles count="3">
    <cellStyle name="Normal" xfId="0" builtinId="0"/>
    <cellStyle name="Normal_AGROPECUARIO (T), 30marzo04-2" xfId="2" xr:uid="{22E7A5DE-68E9-46D1-8980-B37407D200B3}"/>
    <cellStyle name="Normal_Hoja1" xfId="1" xr:uid="{10B245C7-31D0-4C6D-9F6E-EEF162BABC56}"/>
  </cellStyles>
  <dxfs count="0"/>
  <tableStyles count="0" defaultTableStyle="TableStyleMedium2" defaultPivotStyle="PivotStyleLight16"/>
  <colors>
    <mruColors>
      <color rgb="FF66FF33"/>
      <color rgb="FF00CC00"/>
      <color rgb="FF66FFFF"/>
      <color rgb="FFFFFF99"/>
      <color rgb="FF00FF00"/>
      <color rgb="FFAFF1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209550</xdr:colOff>
      <xdr:row>47</xdr:row>
      <xdr:rowOff>152400</xdr:rowOff>
    </xdr:from>
    <xdr:to>
      <xdr:col>8</xdr:col>
      <xdr:colOff>304800</xdr:colOff>
      <xdr:row>76</xdr:row>
      <xdr:rowOff>76200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5C7B8D8-3084-4C45-BAD5-A71488474D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96350" y="14020800"/>
          <a:ext cx="5543550" cy="54578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54591C-C682-4371-8D14-9B2D99D89D98}">
  <dimension ref="A1:AO170"/>
  <sheetViews>
    <sheetView showGridLines="0" tabSelected="1" workbookViewId="0"/>
  </sheetViews>
  <sheetFormatPr baseColWidth="10" defaultRowHeight="15" x14ac:dyDescent="0.25"/>
  <cols>
    <col min="1" max="1" width="5.140625" customWidth="1"/>
    <col min="2" max="3" width="46.42578125" customWidth="1"/>
    <col min="4" max="4" width="32.28515625" bestFit="1" customWidth="1"/>
    <col min="5" max="5" width="25.5703125" customWidth="1"/>
    <col min="6" max="6" width="21.85546875" customWidth="1"/>
    <col min="7" max="7" width="18" bestFit="1" customWidth="1"/>
    <col min="8" max="8" width="16.28515625" bestFit="1" customWidth="1"/>
    <col min="9" max="9" width="21" bestFit="1" customWidth="1"/>
    <col min="10" max="10" width="17.85546875" customWidth="1"/>
  </cols>
  <sheetData>
    <row r="1" spans="2:7" ht="6" customHeight="1" thickBot="1" x14ac:dyDescent="0.3"/>
    <row r="2" spans="2:7" ht="24.75" thickTop="1" thickBot="1" x14ac:dyDescent="0.4">
      <c r="B2" s="58" t="s">
        <v>42</v>
      </c>
      <c r="C2" s="59"/>
      <c r="D2" s="59"/>
      <c r="E2" s="60"/>
    </row>
    <row r="3" spans="2:7" ht="6" customHeight="1" thickTop="1" thickBot="1" x14ac:dyDescent="0.3"/>
    <row r="4" spans="2:7" ht="27" customHeight="1" thickTop="1" thickBot="1" x14ac:dyDescent="0.55000000000000004">
      <c r="B4" s="68" t="s">
        <v>0</v>
      </c>
      <c r="C4" s="69"/>
      <c r="D4" s="70"/>
      <c r="E4" s="70"/>
      <c r="F4" s="71"/>
    </row>
    <row r="5" spans="2:7" ht="15.75" thickTop="1" x14ac:dyDescent="0.25">
      <c r="B5" s="52" t="s">
        <v>1</v>
      </c>
      <c r="C5" s="53"/>
      <c r="D5" s="1" t="s">
        <v>2</v>
      </c>
      <c r="E5" s="1" t="s">
        <v>4</v>
      </c>
      <c r="F5" s="2" t="s">
        <v>3</v>
      </c>
    </row>
    <row r="6" spans="2:7" x14ac:dyDescent="0.25">
      <c r="B6" s="61"/>
      <c r="C6" s="62"/>
      <c r="D6" s="63"/>
      <c r="E6" s="63"/>
      <c r="F6" s="63"/>
    </row>
    <row r="7" spans="2:7" ht="6" customHeight="1" thickBot="1" x14ac:dyDescent="0.3"/>
    <row r="8" spans="2:7" ht="27" customHeight="1" thickTop="1" thickBot="1" x14ac:dyDescent="0.55000000000000004">
      <c r="B8" s="72" t="s">
        <v>5</v>
      </c>
      <c r="C8" s="69"/>
      <c r="D8" s="70"/>
      <c r="E8" s="70"/>
      <c r="F8" s="70"/>
      <c r="G8" s="71"/>
    </row>
    <row r="9" spans="2:7" ht="15.75" thickTop="1" x14ac:dyDescent="0.25"/>
    <row r="10" spans="2:7" x14ac:dyDescent="0.25">
      <c r="B10" s="54" t="s">
        <v>57</v>
      </c>
      <c r="C10" s="55"/>
      <c r="D10" s="1" t="s">
        <v>3</v>
      </c>
      <c r="E10" s="1" t="s">
        <v>4</v>
      </c>
      <c r="F10" s="1" t="s">
        <v>58</v>
      </c>
      <c r="G10" s="1" t="s">
        <v>59</v>
      </c>
    </row>
    <row r="11" spans="2:7" x14ac:dyDescent="0.25">
      <c r="B11" s="61"/>
      <c r="C11" s="62"/>
      <c r="D11" s="64"/>
      <c r="E11" s="63"/>
      <c r="F11" s="63"/>
      <c r="G11" s="63"/>
    </row>
    <row r="12" spans="2:7" ht="6" customHeight="1" thickBot="1" x14ac:dyDescent="0.3"/>
    <row r="13" spans="2:7" ht="27" customHeight="1" thickTop="1" thickBot="1" x14ac:dyDescent="0.45">
      <c r="B13" s="73" t="s">
        <v>6</v>
      </c>
      <c r="C13" s="74"/>
    </row>
    <row r="14" spans="2:7" ht="15.75" thickTop="1" x14ac:dyDescent="0.25">
      <c r="B14" s="52" t="s">
        <v>7</v>
      </c>
      <c r="C14" s="53"/>
    </row>
    <row r="15" spans="2:7" x14ac:dyDescent="0.25">
      <c r="B15" s="61"/>
      <c r="C15" s="62"/>
    </row>
    <row r="16" spans="2:7" ht="6" customHeight="1" thickBot="1" x14ac:dyDescent="0.3"/>
    <row r="17" spans="1:10" ht="27" customHeight="1" thickTop="1" thickBot="1" x14ac:dyDescent="0.45">
      <c r="B17" s="73" t="s">
        <v>41</v>
      </c>
      <c r="C17" s="75"/>
      <c r="D17" s="74"/>
      <c r="H17" s="49" t="s">
        <v>68</v>
      </c>
      <c r="I17" s="50"/>
      <c r="J17" s="51"/>
    </row>
    <row r="18" spans="1:10" ht="6" customHeight="1" thickTop="1" thickBot="1" x14ac:dyDescent="0.3"/>
    <row r="19" spans="1:10" ht="27" customHeight="1" thickTop="1" thickBot="1" x14ac:dyDescent="0.45">
      <c r="B19" s="73" t="s">
        <v>8</v>
      </c>
      <c r="C19" s="74"/>
      <c r="D19" s="76" t="s">
        <v>9</v>
      </c>
      <c r="H19" s="78" t="s">
        <v>66</v>
      </c>
      <c r="I19" s="78" t="s">
        <v>67</v>
      </c>
      <c r="J19" s="78" t="s">
        <v>64</v>
      </c>
    </row>
    <row r="20" spans="1:10" ht="21.75" thickTop="1" x14ac:dyDescent="0.3">
      <c r="B20" s="6" t="s">
        <v>11</v>
      </c>
      <c r="C20" s="7"/>
      <c r="D20" s="3">
        <v>1392</v>
      </c>
      <c r="E20" s="5"/>
      <c r="H20" s="65"/>
      <c r="I20" s="80" t="str">
        <f>IF(H20="X",20,"")</f>
        <v/>
      </c>
      <c r="J20" s="81" t="str">
        <f>IF(H20="X",D20,"")</f>
        <v/>
      </c>
    </row>
    <row r="21" spans="1:10" ht="21" x14ac:dyDescent="0.3">
      <c r="B21" s="8" t="s">
        <v>10</v>
      </c>
      <c r="C21" s="9"/>
      <c r="D21" s="4">
        <v>2320</v>
      </c>
      <c r="H21" s="66"/>
      <c r="I21" s="82" t="str">
        <f>IF(H21="X",20,"")</f>
        <v/>
      </c>
      <c r="J21" s="83" t="str">
        <f>IF(H21="X",D21,"")</f>
        <v/>
      </c>
    </row>
    <row r="22" spans="1:10" ht="21.75" thickBot="1" x14ac:dyDescent="0.35">
      <c r="B22" s="8" t="s">
        <v>12</v>
      </c>
      <c r="C22" s="9"/>
      <c r="D22" s="4">
        <v>1740</v>
      </c>
      <c r="H22" s="67"/>
      <c r="I22" s="84" t="str">
        <f>IF(H22="X",10,"")</f>
        <v/>
      </c>
      <c r="J22" s="85" t="str">
        <f>IF(H22="X",D22,"")</f>
        <v/>
      </c>
    </row>
    <row r="23" spans="1:10" ht="6" customHeight="1" thickTop="1" thickBot="1" x14ac:dyDescent="0.3"/>
    <row r="24" spans="1:10" ht="27.75" thickTop="1" thickBot="1" x14ac:dyDescent="0.45">
      <c r="B24" s="79" t="s">
        <v>13</v>
      </c>
      <c r="C24" s="77"/>
      <c r="D24" s="76" t="s">
        <v>9</v>
      </c>
      <c r="E24" s="76" t="s">
        <v>14</v>
      </c>
    </row>
    <row r="25" spans="1:10" ht="19.5" thickTop="1" x14ac:dyDescent="0.3">
      <c r="B25" s="6" t="s">
        <v>60</v>
      </c>
      <c r="C25" s="7"/>
      <c r="D25" s="3">
        <f>D20+D22</f>
        <v>3132</v>
      </c>
      <c r="E25" s="3">
        <f>D25*0.8</f>
        <v>2505.6000000000004</v>
      </c>
    </row>
    <row r="26" spans="1:10" ht="18.75" x14ac:dyDescent="0.3">
      <c r="B26" s="8" t="s">
        <v>61</v>
      </c>
      <c r="C26" s="9"/>
      <c r="D26" s="4">
        <f>D21+D22</f>
        <v>4060</v>
      </c>
      <c r="E26" s="4">
        <f>D26*0.8</f>
        <v>3248</v>
      </c>
    </row>
    <row r="27" spans="1:10" ht="18.75" x14ac:dyDescent="0.3">
      <c r="B27" s="8" t="s">
        <v>15</v>
      </c>
      <c r="C27" s="9"/>
      <c r="D27" s="4">
        <f>D20+D21</f>
        <v>3712</v>
      </c>
      <c r="E27" s="4">
        <f>D27*0.8</f>
        <v>2969.6000000000004</v>
      </c>
    </row>
    <row r="28" spans="1:10" ht="18.75" x14ac:dyDescent="0.3">
      <c r="B28" s="8" t="s">
        <v>62</v>
      </c>
      <c r="C28" s="9"/>
      <c r="D28" s="4">
        <f>SUM(D20:D22)</f>
        <v>5452</v>
      </c>
      <c r="E28" s="4">
        <f>D28*0.8</f>
        <v>4361.6000000000004</v>
      </c>
    </row>
    <row r="29" spans="1:10" ht="6" customHeight="1" x14ac:dyDescent="0.25"/>
    <row r="30" spans="1:10" ht="18.75" x14ac:dyDescent="0.3">
      <c r="B30" s="8" t="s">
        <v>63</v>
      </c>
      <c r="C30" s="9"/>
      <c r="D30" s="4">
        <f>D22</f>
        <v>1740</v>
      </c>
      <c r="E30" s="4">
        <f>D30*0.8</f>
        <v>1392</v>
      </c>
    </row>
    <row r="31" spans="1:10" ht="6" customHeight="1" thickBot="1" x14ac:dyDescent="0.3"/>
    <row r="32" spans="1:10" ht="27.75" thickTop="1" thickBot="1" x14ac:dyDescent="0.45">
      <c r="A32" s="72" t="s">
        <v>16</v>
      </c>
      <c r="B32" s="70"/>
      <c r="C32" s="70"/>
      <c r="D32" s="70"/>
      <c r="E32" s="70"/>
      <c r="F32" s="71"/>
      <c r="H32" s="49" t="s">
        <v>69</v>
      </c>
      <c r="I32" s="50"/>
      <c r="J32" s="51"/>
    </row>
    <row r="33" spans="1:14" ht="31.5" thickTop="1" thickBot="1" x14ac:dyDescent="0.35">
      <c r="A33" s="14" t="s">
        <v>39</v>
      </c>
      <c r="B33" s="15" t="s">
        <v>17</v>
      </c>
      <c r="C33" s="16" t="s">
        <v>43</v>
      </c>
      <c r="D33" s="56" t="s">
        <v>18</v>
      </c>
      <c r="E33" s="57"/>
      <c r="F33" s="15" t="s">
        <v>36</v>
      </c>
      <c r="H33" s="78" t="s">
        <v>66</v>
      </c>
      <c r="I33" s="78" t="s">
        <v>67</v>
      </c>
      <c r="J33" s="78" t="s">
        <v>64</v>
      </c>
    </row>
    <row r="34" spans="1:14" ht="50.1" customHeight="1" thickTop="1" x14ac:dyDescent="0.25">
      <c r="A34" s="14">
        <v>1</v>
      </c>
      <c r="B34" s="17" t="s">
        <v>44</v>
      </c>
      <c r="C34" s="17" t="s">
        <v>51</v>
      </c>
      <c r="D34" s="10" t="s">
        <v>19</v>
      </c>
      <c r="E34" s="10" t="s">
        <v>20</v>
      </c>
      <c r="F34" s="20">
        <v>10</v>
      </c>
      <c r="H34" s="65"/>
      <c r="I34" s="80" t="str">
        <f>IF(H34="X",F34,"")</f>
        <v/>
      </c>
      <c r="J34" s="81" t="str">
        <f>IF(H34="X",$E$30,"")</f>
        <v/>
      </c>
    </row>
    <row r="35" spans="1:14" ht="50.1" customHeight="1" x14ac:dyDescent="0.25">
      <c r="A35" s="14">
        <v>2</v>
      </c>
      <c r="B35" s="17" t="s">
        <v>45</v>
      </c>
      <c r="C35" s="17" t="s">
        <v>52</v>
      </c>
      <c r="D35" s="10" t="s">
        <v>21</v>
      </c>
      <c r="E35" s="10" t="s">
        <v>22</v>
      </c>
      <c r="F35" s="20">
        <v>10</v>
      </c>
      <c r="H35" s="66"/>
      <c r="I35" s="82" t="str">
        <f t="shared" ref="I35:I41" si="0">IF(H35="X",F35,"")</f>
        <v/>
      </c>
      <c r="J35" s="83" t="str">
        <f>IF(H35="X",$E$30,"")</f>
        <v/>
      </c>
    </row>
    <row r="36" spans="1:14" ht="50.1" customHeight="1" x14ac:dyDescent="0.25">
      <c r="A36" s="14" t="s">
        <v>37</v>
      </c>
      <c r="B36" s="18" t="s">
        <v>31</v>
      </c>
      <c r="C36" s="18" t="s">
        <v>53</v>
      </c>
      <c r="D36" s="11" t="s">
        <v>32</v>
      </c>
      <c r="E36" s="11" t="s">
        <v>33</v>
      </c>
      <c r="F36" s="21">
        <v>20</v>
      </c>
      <c r="H36" s="66"/>
      <c r="I36" s="82" t="str">
        <f t="shared" si="0"/>
        <v/>
      </c>
      <c r="J36" s="83" t="str">
        <f>IF(H36="X",D20*0.8,"")</f>
        <v/>
      </c>
      <c r="M36" s="12"/>
    </row>
    <row r="37" spans="1:14" ht="50.1" customHeight="1" x14ac:dyDescent="0.25">
      <c r="A37" s="14">
        <v>3</v>
      </c>
      <c r="B37" s="17" t="s">
        <v>46</v>
      </c>
      <c r="C37" s="17" t="s">
        <v>54</v>
      </c>
      <c r="D37" s="10" t="s">
        <v>23</v>
      </c>
      <c r="E37" s="10" t="s">
        <v>24</v>
      </c>
      <c r="F37" s="20">
        <v>10</v>
      </c>
      <c r="H37" s="66"/>
      <c r="I37" s="82" t="str">
        <f t="shared" si="0"/>
        <v/>
      </c>
      <c r="J37" s="83" t="str">
        <f t="shared" ref="J37:J40" si="1">IF(H37="X",$E$30,"")</f>
        <v/>
      </c>
    </row>
    <row r="38" spans="1:14" ht="50.1" customHeight="1" x14ac:dyDescent="0.25">
      <c r="A38" s="14">
        <v>4</v>
      </c>
      <c r="B38" s="17" t="s">
        <v>47</v>
      </c>
      <c r="C38" s="17" t="s">
        <v>55</v>
      </c>
      <c r="D38" s="10" t="s">
        <v>25</v>
      </c>
      <c r="E38" s="10" t="s">
        <v>26</v>
      </c>
      <c r="F38" s="20">
        <v>10</v>
      </c>
      <c r="H38" s="66"/>
      <c r="I38" s="82" t="str">
        <f t="shared" si="0"/>
        <v/>
      </c>
      <c r="J38" s="83" t="str">
        <f t="shared" si="1"/>
        <v/>
      </c>
    </row>
    <row r="39" spans="1:14" ht="50.1" customHeight="1" x14ac:dyDescent="0.25">
      <c r="A39" s="14">
        <v>5</v>
      </c>
      <c r="B39" s="17" t="s">
        <v>48</v>
      </c>
      <c r="C39" s="17" t="s">
        <v>55</v>
      </c>
      <c r="D39" s="10" t="s">
        <v>27</v>
      </c>
      <c r="E39" s="10" t="s">
        <v>28</v>
      </c>
      <c r="F39" s="20">
        <v>10</v>
      </c>
      <c r="H39" s="66"/>
      <c r="I39" s="82" t="str">
        <f t="shared" si="0"/>
        <v/>
      </c>
      <c r="J39" s="83" t="str">
        <f t="shared" si="1"/>
        <v/>
      </c>
    </row>
    <row r="40" spans="1:14" ht="50.1" customHeight="1" x14ac:dyDescent="0.25">
      <c r="A40" s="14">
        <v>6</v>
      </c>
      <c r="B40" s="17" t="s">
        <v>49</v>
      </c>
      <c r="C40" s="17" t="s">
        <v>52</v>
      </c>
      <c r="D40" s="10" t="s">
        <v>29</v>
      </c>
      <c r="E40" s="10" t="s">
        <v>30</v>
      </c>
      <c r="F40" s="20">
        <v>10</v>
      </c>
      <c r="H40" s="66"/>
      <c r="I40" s="82" t="str">
        <f t="shared" si="0"/>
        <v/>
      </c>
      <c r="J40" s="83" t="str">
        <f t="shared" si="1"/>
        <v/>
      </c>
    </row>
    <row r="41" spans="1:14" ht="57" thickBot="1" x14ac:dyDescent="0.3">
      <c r="A41" s="14" t="s">
        <v>38</v>
      </c>
      <c r="B41" s="19" t="s">
        <v>50</v>
      </c>
      <c r="C41" s="19" t="s">
        <v>56</v>
      </c>
      <c r="D41" s="13" t="s">
        <v>34</v>
      </c>
      <c r="E41" s="13" t="s">
        <v>35</v>
      </c>
      <c r="F41" s="22">
        <v>20</v>
      </c>
      <c r="H41" s="67"/>
      <c r="I41" s="84" t="str">
        <f t="shared" si="0"/>
        <v/>
      </c>
      <c r="J41" s="85" t="str">
        <f>IF(H41="X",D21*0.8,"")</f>
        <v/>
      </c>
      <c r="M41" s="12"/>
    </row>
    <row r="42" spans="1:14" ht="6" customHeight="1" thickTop="1" thickBot="1" x14ac:dyDescent="0.3">
      <c r="J42" s="12"/>
    </row>
    <row r="43" spans="1:14" ht="30" thickTop="1" thickBot="1" x14ac:dyDescent="0.3">
      <c r="G43" s="86" t="s">
        <v>65</v>
      </c>
      <c r="H43" s="87">
        <f>COUNTA(H20:H22)+COUNTA(H34:H41)</f>
        <v>0</v>
      </c>
      <c r="I43" s="87">
        <f>SUM(I20:I41)</f>
        <v>0</v>
      </c>
      <c r="J43" s="88">
        <f>ROUND(SUM(J20:J41),0)</f>
        <v>0</v>
      </c>
      <c r="M43" s="12"/>
      <c r="N43" s="5"/>
    </row>
    <row r="44" spans="1:14" ht="6" customHeight="1" thickTop="1" thickBot="1" x14ac:dyDescent="0.3"/>
    <row r="45" spans="1:14" ht="30" thickTop="1" thickBot="1" x14ac:dyDescent="0.5">
      <c r="E45" s="89" t="str">
        <f>B104</f>
        <v>(CERO PESOS 00/100 M.N.)</v>
      </c>
      <c r="F45" s="90"/>
      <c r="G45" s="90"/>
      <c r="H45" s="90"/>
      <c r="I45" s="90"/>
      <c r="J45" s="91"/>
    </row>
    <row r="46" spans="1:14" ht="16.5" thickTop="1" thickBot="1" x14ac:dyDescent="0.3"/>
    <row r="47" spans="1:14" ht="33" thickTop="1" thickBot="1" x14ac:dyDescent="0.55000000000000004">
      <c r="D47" s="68" t="s">
        <v>134</v>
      </c>
      <c r="E47" s="69"/>
      <c r="F47" s="69"/>
      <c r="G47" s="69"/>
      <c r="H47" s="69"/>
      <c r="I47" s="69"/>
      <c r="J47" s="92"/>
    </row>
    <row r="48" spans="1:14" ht="15.75" thickTop="1" x14ac:dyDescent="0.25"/>
    <row r="89" spans="1:1" hidden="1" x14ac:dyDescent="0.25"/>
    <row r="90" spans="1:1" hidden="1" x14ac:dyDescent="0.25">
      <c r="A90" s="47"/>
    </row>
    <row r="91" spans="1:1" hidden="1" x14ac:dyDescent="0.25">
      <c r="A91" s="48" t="s">
        <v>40</v>
      </c>
    </row>
    <row r="92" spans="1:1" hidden="1" x14ac:dyDescent="0.25"/>
    <row r="93" spans="1:1" hidden="1" x14ac:dyDescent="0.25"/>
    <row r="94" spans="1:1" hidden="1" x14ac:dyDescent="0.25"/>
    <row r="95" spans="1:1" hidden="1" x14ac:dyDescent="0.25"/>
    <row r="96" spans="1:1" hidden="1" x14ac:dyDescent="0.25"/>
    <row r="97" spans="1:41" hidden="1" x14ac:dyDescent="0.25"/>
    <row r="98" spans="1:41" hidden="1" x14ac:dyDescent="0.25"/>
    <row r="99" spans="1:41" hidden="1" x14ac:dyDescent="0.25">
      <c r="A99" s="23" t="s">
        <v>70</v>
      </c>
      <c r="B99" s="24"/>
      <c r="C99" s="24"/>
      <c r="D99" s="24"/>
      <c r="E99" s="24"/>
      <c r="F99" s="24"/>
      <c r="G99" s="24"/>
      <c r="H99" s="24"/>
      <c r="I99" s="24"/>
      <c r="J99" s="24"/>
      <c r="K99" s="24"/>
      <c r="L99" s="24"/>
      <c r="M99" s="24"/>
      <c r="N99" s="24"/>
      <c r="O99" s="24"/>
      <c r="P99" s="24"/>
      <c r="Q99" s="24"/>
      <c r="R99" s="24"/>
    </row>
    <row r="100" spans="1:41" hidden="1" x14ac:dyDescent="0.25">
      <c r="A100" s="24"/>
      <c r="B100" s="24"/>
      <c r="C100" s="24"/>
      <c r="D100" s="24"/>
      <c r="E100" s="24"/>
      <c r="F100" s="24"/>
      <c r="G100" s="24"/>
      <c r="H100" s="24"/>
      <c r="I100" s="24"/>
      <c r="J100" s="24"/>
      <c r="K100" s="24"/>
      <c r="L100" s="24"/>
      <c r="M100" s="24"/>
      <c r="N100" s="24"/>
      <c r="O100" s="24"/>
      <c r="P100" s="24"/>
      <c r="Q100" s="24"/>
      <c r="R100" s="24"/>
      <c r="T100" s="25"/>
      <c r="U100" s="25"/>
      <c r="V100" s="25"/>
      <c r="W100" s="25"/>
      <c r="X100" s="25"/>
      <c r="Y100" s="25"/>
      <c r="Z100" s="25"/>
      <c r="AA100" s="25"/>
      <c r="AB100" s="25"/>
      <c r="AC100" s="25"/>
      <c r="AD100" s="25"/>
      <c r="AE100" s="25"/>
      <c r="AF100" s="25"/>
      <c r="AG100" s="25"/>
      <c r="AH100" s="25"/>
      <c r="AI100" s="25"/>
      <c r="AJ100" s="25"/>
      <c r="AK100" s="25"/>
      <c r="AL100" s="25"/>
      <c r="AM100" s="25"/>
      <c r="AN100" s="25"/>
      <c r="AO100" s="25"/>
    </row>
    <row r="101" spans="1:41" hidden="1" x14ac:dyDescent="0.25">
      <c r="A101" s="26"/>
      <c r="B101" s="27">
        <f>TRUNC(B103,-8)</f>
        <v>0</v>
      </c>
      <c r="C101" s="27">
        <f>TRUNC(B103,-7)</f>
        <v>0</v>
      </c>
      <c r="D101" s="27">
        <f>TRUNC(B103,-6)</f>
        <v>0</v>
      </c>
      <c r="E101" s="27">
        <f>TRUNC(B103,-5)</f>
        <v>0</v>
      </c>
      <c r="F101" s="27">
        <f>TRUNC(B103,-4)</f>
        <v>0</v>
      </c>
      <c r="G101" s="27">
        <f>TRUNC(B103,-3)</f>
        <v>0</v>
      </c>
      <c r="H101" s="27">
        <f>TRUNC(B103,-2)</f>
        <v>0</v>
      </c>
      <c r="I101" s="27">
        <f>TRUNC(B103,-1)</f>
        <v>0</v>
      </c>
      <c r="J101" s="27">
        <f>TRUNC(B103,0)</f>
        <v>0</v>
      </c>
      <c r="K101" s="27" t="str">
        <f>IF(B103-J101&gt;0,(B103-J101)*100,"00")</f>
        <v>00</v>
      </c>
      <c r="L101" s="27">
        <f>(K101-M101)/10</f>
        <v>0</v>
      </c>
      <c r="M101" s="27" t="str">
        <f>IF(B103-J101&gt;0,(B103-J101)*100,"00")</f>
        <v>00</v>
      </c>
      <c r="N101" s="24"/>
      <c r="O101" s="24"/>
      <c r="P101" s="24"/>
      <c r="Q101" s="24"/>
      <c r="R101" s="24"/>
      <c r="T101" s="25"/>
      <c r="U101" s="25"/>
      <c r="V101" s="25"/>
      <c r="W101" s="25"/>
      <c r="X101" s="25"/>
      <c r="Y101" s="25"/>
      <c r="Z101" s="25"/>
      <c r="AA101" s="25"/>
      <c r="AB101" s="25"/>
      <c r="AC101" s="25"/>
      <c r="AD101" s="25"/>
      <c r="AE101" s="25"/>
      <c r="AF101" s="25"/>
      <c r="AG101" s="25"/>
      <c r="AH101" s="25"/>
      <c r="AI101" s="25"/>
      <c r="AJ101" s="25"/>
      <c r="AK101" s="25"/>
      <c r="AL101" s="25"/>
      <c r="AM101" s="25"/>
      <c r="AN101" s="25"/>
      <c r="AO101" s="25"/>
    </row>
    <row r="102" spans="1:41" hidden="1" x14ac:dyDescent="0.25">
      <c r="A102" s="26"/>
      <c r="B102" s="26">
        <f>B101/100000000</f>
        <v>0</v>
      </c>
      <c r="C102" s="26">
        <f>(C101-B101)/10000000</f>
        <v>0</v>
      </c>
      <c r="D102" s="26">
        <f>(D101-C101)/1000000</f>
        <v>0</v>
      </c>
      <c r="E102" s="26">
        <f>(E101-D101)/100000</f>
        <v>0</v>
      </c>
      <c r="F102" s="26">
        <f>(F101-E101)/10000</f>
        <v>0</v>
      </c>
      <c r="G102" s="26">
        <f>(G101-F101)/1000</f>
        <v>0</v>
      </c>
      <c r="H102" s="26">
        <f>(H101-G101)/100</f>
        <v>0</v>
      </c>
      <c r="I102" s="26">
        <f>(I101-H101)/10</f>
        <v>0</v>
      </c>
      <c r="J102" s="27">
        <f>+J101-I101</f>
        <v>0</v>
      </c>
      <c r="K102" s="27" t="str">
        <f>IF(B103-J101=0,"00",ROUND(K101,0))</f>
        <v>00</v>
      </c>
      <c r="L102" s="26"/>
      <c r="M102" s="26"/>
      <c r="N102" s="24"/>
      <c r="O102" s="24"/>
      <c r="P102" s="24"/>
      <c r="Q102" s="24"/>
      <c r="R102" s="24"/>
      <c r="T102" s="25"/>
      <c r="U102" s="25"/>
      <c r="V102" s="25"/>
      <c r="W102" s="25"/>
      <c r="X102" s="25"/>
      <c r="Y102" s="25"/>
      <c r="Z102" s="25"/>
      <c r="AA102" s="25"/>
      <c r="AB102" s="25"/>
      <c r="AC102" s="25"/>
      <c r="AD102" s="25"/>
      <c r="AE102" s="25"/>
      <c r="AF102" s="25"/>
      <c r="AG102" s="25"/>
      <c r="AH102" s="25"/>
      <c r="AI102" s="25"/>
      <c r="AJ102" s="25"/>
      <c r="AK102" s="25"/>
      <c r="AL102" s="25"/>
      <c r="AM102" s="25"/>
      <c r="AN102" s="25"/>
      <c r="AO102" s="25"/>
    </row>
    <row r="103" spans="1:41" hidden="1" x14ac:dyDescent="0.25">
      <c r="A103" s="28" t="s">
        <v>71</v>
      </c>
      <c r="B103" s="46">
        <f>J43</f>
        <v>0</v>
      </c>
      <c r="C103" s="29"/>
      <c r="D103" s="26"/>
      <c r="E103" s="26"/>
      <c r="F103" s="26"/>
      <c r="G103" s="26"/>
      <c r="H103" s="26"/>
      <c r="I103" s="26"/>
      <c r="J103" s="26"/>
      <c r="K103" s="26"/>
      <c r="L103" s="26"/>
      <c r="M103" s="26"/>
      <c r="N103" s="24"/>
      <c r="O103" s="24"/>
      <c r="P103" s="24"/>
      <c r="Q103" s="24"/>
      <c r="R103" s="24"/>
      <c r="T103" s="25"/>
      <c r="U103" s="25"/>
      <c r="V103" s="25"/>
      <c r="W103" s="25"/>
      <c r="X103" s="25"/>
      <c r="Y103" s="25"/>
      <c r="Z103" s="25"/>
      <c r="AA103" s="25"/>
      <c r="AB103" s="25"/>
      <c r="AC103" s="25"/>
      <c r="AD103" s="25"/>
      <c r="AE103" s="25"/>
      <c r="AF103" s="25"/>
      <c r="AG103" s="25"/>
      <c r="AH103" s="25"/>
      <c r="AI103" s="25"/>
      <c r="AJ103" s="25"/>
      <c r="AK103" s="25"/>
      <c r="AL103" s="25"/>
      <c r="AM103" s="25"/>
      <c r="AN103" s="25"/>
      <c r="AO103" s="25"/>
    </row>
    <row r="104" spans="1:41" hidden="1" x14ac:dyDescent="0.25">
      <c r="A104" s="30" t="s">
        <v>72</v>
      </c>
      <c r="B104" s="31" t="str">
        <f>IF(B103=1,"(UN PESO 00/100 M.N.)","("&amp;B132&amp;C132&amp;F119&amp;D132&amp;D119&amp;E132&amp;F132&amp;G132&amp;H132&amp;I132&amp;J132&amp;K132&amp;L132&amp;M132&amp;(IF(B103=0,"CERO PESOS 00/100 M.N.",IF(AND(E102=0,F102=0,G102=0,H102=0,I102=0,J102=0),"DE PESOS "&amp;K102&amp;"/100 M.N.","PESOS "&amp;TEXT(K102,"00")&amp;"/100 M.N.")))&amp;")")</f>
        <v>(CERO PESOS 00/100 M.N.)</v>
      </c>
      <c r="C104" s="32"/>
      <c r="D104" s="32"/>
      <c r="E104" s="32"/>
      <c r="F104" s="32"/>
      <c r="G104" s="32"/>
      <c r="H104" s="26"/>
      <c r="I104" s="26"/>
      <c r="J104" s="26"/>
      <c r="K104" s="26"/>
      <c r="L104" s="26"/>
      <c r="M104" s="26"/>
      <c r="N104" s="24"/>
      <c r="O104" s="24"/>
      <c r="P104" s="24"/>
      <c r="Q104" s="24"/>
      <c r="R104" s="24"/>
      <c r="T104" s="25"/>
      <c r="U104" s="25"/>
      <c r="V104" s="25"/>
      <c r="W104" s="25"/>
      <c r="X104" s="25"/>
      <c r="Y104" s="25"/>
      <c r="Z104" s="25"/>
      <c r="AA104" s="25"/>
      <c r="AB104" s="25"/>
      <c r="AC104" s="25"/>
      <c r="AD104" s="25"/>
      <c r="AE104" s="25"/>
      <c r="AF104" s="25"/>
      <c r="AG104" s="25"/>
      <c r="AH104" s="25"/>
      <c r="AI104" s="25"/>
      <c r="AJ104" s="25"/>
      <c r="AK104" s="25"/>
      <c r="AL104" s="25"/>
      <c r="AM104" s="25"/>
      <c r="AN104" s="25"/>
      <c r="AO104" s="25"/>
    </row>
    <row r="105" spans="1:41" hidden="1" x14ac:dyDescent="0.25">
      <c r="A105" s="24"/>
      <c r="B105" s="33"/>
      <c r="C105" s="26"/>
      <c r="D105" s="26"/>
      <c r="E105" s="26"/>
      <c r="F105" s="26"/>
      <c r="G105" s="26"/>
      <c r="H105" s="26"/>
      <c r="I105" s="26"/>
      <c r="J105" s="26"/>
      <c r="K105" s="26"/>
      <c r="L105" s="26"/>
      <c r="M105" s="26"/>
      <c r="N105" s="24"/>
      <c r="O105" s="24"/>
      <c r="P105" s="24"/>
      <c r="Q105" s="24"/>
      <c r="R105" s="24"/>
      <c r="T105" s="25"/>
      <c r="U105" s="25"/>
      <c r="V105" s="25"/>
      <c r="W105" s="25"/>
      <c r="X105" s="25"/>
      <c r="Y105" s="25"/>
      <c r="Z105" s="25"/>
      <c r="AA105" s="25"/>
      <c r="AB105" s="25"/>
      <c r="AC105" s="25"/>
      <c r="AD105" s="25"/>
      <c r="AE105" s="25"/>
      <c r="AF105" s="25"/>
      <c r="AG105" s="25"/>
      <c r="AH105" s="25"/>
      <c r="AI105" s="25"/>
      <c r="AJ105" s="25"/>
      <c r="AK105" s="25"/>
      <c r="AL105" s="25"/>
      <c r="AM105" s="25"/>
      <c r="AN105" s="25"/>
      <c r="AO105" s="25"/>
    </row>
    <row r="106" spans="1:41" hidden="1" x14ac:dyDescent="0.25">
      <c r="A106" s="34"/>
      <c r="B106" s="34" t="s">
        <v>73</v>
      </c>
      <c r="C106" s="34" t="s">
        <v>74</v>
      </c>
      <c r="D106" s="34" t="s">
        <v>74</v>
      </c>
      <c r="E106" s="34" t="s">
        <v>75</v>
      </c>
      <c r="F106" s="34"/>
      <c r="G106" s="24"/>
      <c r="H106" s="24"/>
      <c r="I106" s="24"/>
      <c r="J106" s="24"/>
      <c r="K106" s="24"/>
      <c r="L106" s="24"/>
      <c r="M106" s="24"/>
      <c r="N106" s="24"/>
      <c r="O106" s="24"/>
      <c r="P106" s="24"/>
      <c r="Q106" s="24"/>
      <c r="R106" s="24"/>
      <c r="T106" s="25"/>
      <c r="U106" s="25"/>
      <c r="V106" s="25"/>
      <c r="W106" s="25"/>
      <c r="X106" s="25"/>
      <c r="Y106" s="25"/>
      <c r="Z106" s="25"/>
      <c r="AA106" s="25"/>
      <c r="AB106" s="25"/>
      <c r="AC106" s="25"/>
      <c r="AD106" s="25"/>
      <c r="AE106" s="25"/>
      <c r="AF106" s="25"/>
      <c r="AG106" s="25"/>
      <c r="AH106" s="25"/>
      <c r="AI106" s="25"/>
      <c r="AJ106" s="25"/>
      <c r="AK106" s="25"/>
      <c r="AL106" s="25"/>
      <c r="AM106" s="25"/>
      <c r="AN106" s="25"/>
      <c r="AO106" s="25"/>
    </row>
    <row r="107" spans="1:41" hidden="1" x14ac:dyDescent="0.25">
      <c r="A107" s="34">
        <v>1</v>
      </c>
      <c r="B107" s="35" t="s">
        <v>76</v>
      </c>
      <c r="C107" s="35" t="s">
        <v>77</v>
      </c>
      <c r="D107" s="35" t="s">
        <v>78</v>
      </c>
      <c r="E107" s="35" t="s">
        <v>79</v>
      </c>
      <c r="F107" s="36" t="s">
        <v>80</v>
      </c>
      <c r="G107" s="24"/>
      <c r="H107" s="24"/>
      <c r="I107" s="24"/>
      <c r="J107" s="24"/>
      <c r="K107" s="24"/>
      <c r="L107" s="24"/>
      <c r="M107" s="24"/>
      <c r="N107" s="24"/>
      <c r="O107" s="24"/>
      <c r="P107" s="24"/>
      <c r="Q107" s="24"/>
      <c r="R107" s="24"/>
      <c r="T107" s="25"/>
      <c r="U107" s="25"/>
      <c r="V107" s="25"/>
      <c r="W107" s="25"/>
      <c r="X107" s="25"/>
      <c r="Y107" s="25"/>
      <c r="Z107" s="25"/>
      <c r="AA107" s="25"/>
      <c r="AB107" s="25"/>
      <c r="AC107" s="25"/>
      <c r="AD107" s="25"/>
      <c r="AE107" s="25"/>
      <c r="AF107" s="25"/>
      <c r="AG107" s="25"/>
      <c r="AH107" s="25"/>
      <c r="AI107" s="25"/>
      <c r="AJ107" s="25"/>
      <c r="AK107" s="25"/>
      <c r="AL107" s="25"/>
      <c r="AM107" s="25"/>
      <c r="AN107" s="25"/>
      <c r="AO107" s="25"/>
    </row>
    <row r="108" spans="1:41" hidden="1" x14ac:dyDescent="0.25">
      <c r="A108" s="34">
        <v>2</v>
      </c>
      <c r="B108" s="35" t="s">
        <v>81</v>
      </c>
      <c r="C108" s="35" t="s">
        <v>82</v>
      </c>
      <c r="D108" s="35" t="s">
        <v>83</v>
      </c>
      <c r="E108" s="35" t="s">
        <v>84</v>
      </c>
      <c r="F108" s="35" t="s">
        <v>85</v>
      </c>
      <c r="G108" s="24"/>
      <c r="H108" s="24"/>
      <c r="I108" s="24"/>
      <c r="J108" s="24"/>
      <c r="K108" s="24"/>
      <c r="L108" s="24"/>
      <c r="M108" s="24"/>
      <c r="N108" s="24"/>
      <c r="O108" s="24"/>
      <c r="P108" s="24"/>
      <c r="Q108" s="24"/>
      <c r="R108" s="24"/>
      <c r="T108" s="25"/>
      <c r="U108" s="25"/>
      <c r="V108" s="25"/>
      <c r="W108" s="25"/>
      <c r="X108" s="25"/>
      <c r="Y108" s="25"/>
      <c r="Z108" s="25"/>
      <c r="AA108" s="25"/>
      <c r="AB108" s="25"/>
      <c r="AC108" s="25"/>
      <c r="AD108" s="25"/>
      <c r="AE108" s="25"/>
      <c r="AF108" s="25"/>
      <c r="AG108" s="25"/>
      <c r="AH108" s="25"/>
      <c r="AI108" s="25"/>
      <c r="AJ108" s="25"/>
      <c r="AK108" s="25"/>
      <c r="AL108" s="25"/>
      <c r="AM108" s="25"/>
      <c r="AN108" s="25"/>
      <c r="AO108" s="25"/>
    </row>
    <row r="109" spans="1:41" hidden="1" x14ac:dyDescent="0.25">
      <c r="A109" s="34">
        <v>3</v>
      </c>
      <c r="B109" s="35" t="s">
        <v>86</v>
      </c>
      <c r="C109" s="35" t="s">
        <v>87</v>
      </c>
      <c r="D109" s="35" t="s">
        <v>88</v>
      </c>
      <c r="E109" s="35" t="s">
        <v>89</v>
      </c>
      <c r="F109" s="35" t="s">
        <v>90</v>
      </c>
      <c r="G109" s="24"/>
      <c r="H109" s="24"/>
      <c r="I109" s="24"/>
      <c r="J109" s="24"/>
      <c r="K109" s="24"/>
      <c r="L109" s="24"/>
      <c r="M109" s="24"/>
      <c r="N109" s="24"/>
      <c r="O109" s="24"/>
      <c r="P109" s="24"/>
      <c r="Q109" s="24"/>
      <c r="R109" s="24"/>
      <c r="T109" s="25"/>
      <c r="U109" s="25"/>
      <c r="V109" s="25"/>
      <c r="W109" s="25"/>
      <c r="X109" s="25"/>
      <c r="Y109" s="25"/>
      <c r="Z109" s="25"/>
      <c r="AA109" s="25"/>
      <c r="AB109" s="25"/>
      <c r="AC109" s="25"/>
      <c r="AD109" s="25"/>
      <c r="AE109" s="25"/>
      <c r="AF109" s="25"/>
      <c r="AG109" s="25"/>
      <c r="AH109" s="25"/>
      <c r="AI109" s="25"/>
      <c r="AJ109" s="25"/>
      <c r="AK109" s="25"/>
      <c r="AL109" s="25"/>
      <c r="AM109" s="25"/>
      <c r="AN109" s="25"/>
      <c r="AO109" s="25"/>
    </row>
    <row r="110" spans="1:41" hidden="1" x14ac:dyDescent="0.25">
      <c r="A110" s="34">
        <v>4</v>
      </c>
      <c r="B110" s="35" t="s">
        <v>91</v>
      </c>
      <c r="C110" s="35" t="s">
        <v>92</v>
      </c>
      <c r="D110" s="35" t="s">
        <v>93</v>
      </c>
      <c r="E110" s="35" t="s">
        <v>94</v>
      </c>
      <c r="F110" s="35" t="s">
        <v>95</v>
      </c>
      <c r="G110" s="24"/>
      <c r="H110" s="24"/>
      <c r="I110" s="24"/>
      <c r="J110" s="24"/>
      <c r="K110" s="24"/>
      <c r="L110" s="24"/>
      <c r="M110" s="24"/>
      <c r="N110" s="24"/>
      <c r="O110" s="24"/>
      <c r="P110" s="24"/>
      <c r="Q110" s="24"/>
      <c r="R110" s="26"/>
      <c r="T110" s="25"/>
      <c r="U110" s="25"/>
      <c r="V110" s="25"/>
      <c r="W110" s="25"/>
      <c r="X110" s="25"/>
      <c r="Y110" s="25"/>
      <c r="Z110" s="25"/>
      <c r="AA110" s="25"/>
      <c r="AB110" s="25"/>
      <c r="AC110" s="25"/>
      <c r="AD110" s="25"/>
      <c r="AE110" s="25"/>
      <c r="AF110" s="25"/>
      <c r="AG110" s="25"/>
      <c r="AH110" s="25"/>
      <c r="AI110" s="25"/>
      <c r="AJ110" s="25"/>
      <c r="AK110" s="25"/>
      <c r="AL110" s="25"/>
      <c r="AM110" s="25"/>
      <c r="AN110" s="25"/>
      <c r="AO110" s="25"/>
    </row>
    <row r="111" spans="1:41" hidden="1" x14ac:dyDescent="0.25">
      <c r="A111" s="34">
        <v>5</v>
      </c>
      <c r="B111" s="35" t="s">
        <v>96</v>
      </c>
      <c r="C111" s="35" t="s">
        <v>97</v>
      </c>
      <c r="D111" s="35" t="s">
        <v>98</v>
      </c>
      <c r="E111" s="35" t="s">
        <v>99</v>
      </c>
      <c r="F111" s="35" t="s">
        <v>100</v>
      </c>
      <c r="G111" s="24"/>
      <c r="H111" s="24"/>
      <c r="I111" s="24"/>
      <c r="J111" s="24"/>
      <c r="K111" s="24"/>
      <c r="L111" s="24"/>
      <c r="M111" s="24"/>
      <c r="N111" s="24"/>
      <c r="O111" s="24"/>
      <c r="P111" s="24"/>
      <c r="Q111" s="24"/>
      <c r="R111" s="26"/>
      <c r="T111" s="25"/>
      <c r="U111" s="25"/>
      <c r="V111" s="25"/>
      <c r="W111" s="25"/>
      <c r="X111" s="25"/>
      <c r="Y111" s="25"/>
      <c r="Z111" s="25"/>
      <c r="AA111" s="25"/>
      <c r="AB111" s="25"/>
      <c r="AC111" s="25"/>
      <c r="AD111" s="25"/>
      <c r="AE111" s="25"/>
      <c r="AF111" s="25"/>
      <c r="AG111" s="25"/>
      <c r="AH111" s="25"/>
      <c r="AI111" s="25"/>
      <c r="AJ111" s="25"/>
      <c r="AK111" s="25"/>
      <c r="AL111" s="25"/>
      <c r="AM111" s="25"/>
      <c r="AN111" s="25"/>
      <c r="AO111" s="25"/>
    </row>
    <row r="112" spans="1:41" hidden="1" x14ac:dyDescent="0.25">
      <c r="A112" s="34">
        <v>6</v>
      </c>
      <c r="B112" s="35" t="s">
        <v>101</v>
      </c>
      <c r="C112" s="35" t="s">
        <v>102</v>
      </c>
      <c r="D112" s="35" t="s">
        <v>103</v>
      </c>
      <c r="E112" s="35" t="s">
        <v>104</v>
      </c>
      <c r="F112" s="35" t="s">
        <v>105</v>
      </c>
      <c r="G112" s="24"/>
      <c r="H112" s="24"/>
      <c r="I112" s="24"/>
      <c r="J112" s="24"/>
      <c r="K112" s="24"/>
      <c r="L112" s="24"/>
      <c r="M112" s="24"/>
      <c r="N112" s="24"/>
      <c r="O112" s="24"/>
      <c r="P112" s="24"/>
      <c r="Q112" s="24"/>
      <c r="R112" s="26"/>
      <c r="T112" s="25"/>
      <c r="U112" s="25"/>
      <c r="V112" s="25"/>
      <c r="W112" s="25"/>
      <c r="X112" s="25"/>
      <c r="Y112" s="25"/>
      <c r="Z112" s="25"/>
      <c r="AA112" s="25"/>
      <c r="AB112" s="25"/>
      <c r="AC112" s="25"/>
      <c r="AD112" s="25"/>
      <c r="AE112" s="25"/>
      <c r="AF112" s="25"/>
      <c r="AG112" s="25"/>
      <c r="AH112" s="25"/>
      <c r="AI112" s="25"/>
      <c r="AJ112" s="25"/>
      <c r="AK112" s="25"/>
      <c r="AL112" s="25"/>
      <c r="AM112" s="25"/>
      <c r="AN112" s="25"/>
      <c r="AO112" s="25"/>
    </row>
    <row r="113" spans="1:41" hidden="1" x14ac:dyDescent="0.25">
      <c r="A113" s="34">
        <v>7</v>
      </c>
      <c r="B113" s="35" t="s">
        <v>106</v>
      </c>
      <c r="C113" s="35" t="s">
        <v>107</v>
      </c>
      <c r="D113" s="35" t="s">
        <v>103</v>
      </c>
      <c r="E113" s="35" t="s">
        <v>108</v>
      </c>
      <c r="F113" s="35" t="s">
        <v>109</v>
      </c>
      <c r="G113" s="24"/>
      <c r="H113" s="24"/>
      <c r="I113" s="24"/>
      <c r="J113" s="24"/>
      <c r="K113" s="24"/>
      <c r="L113" s="24"/>
      <c r="M113" s="24"/>
      <c r="N113" s="24"/>
      <c r="O113" s="24"/>
      <c r="P113" s="24"/>
      <c r="Q113" s="24"/>
      <c r="R113" s="26"/>
      <c r="T113" s="25"/>
      <c r="U113" s="25"/>
      <c r="V113" s="25"/>
      <c r="W113" s="25"/>
      <c r="X113" s="25"/>
      <c r="Y113" s="25"/>
      <c r="Z113" s="25"/>
      <c r="AA113" s="25"/>
      <c r="AB113" s="25"/>
      <c r="AC113" s="25"/>
      <c r="AD113" s="25"/>
      <c r="AE113" s="25"/>
      <c r="AF113" s="25"/>
      <c r="AG113" s="25"/>
      <c r="AH113" s="25"/>
      <c r="AI113" s="25"/>
      <c r="AJ113" s="25"/>
      <c r="AK113" s="25"/>
      <c r="AL113" s="25"/>
      <c r="AM113" s="25"/>
      <c r="AN113" s="25"/>
      <c r="AO113" s="25"/>
    </row>
    <row r="114" spans="1:41" hidden="1" x14ac:dyDescent="0.25">
      <c r="A114" s="34">
        <v>8</v>
      </c>
      <c r="B114" s="35" t="s">
        <v>110</v>
      </c>
      <c r="C114" s="35" t="s">
        <v>111</v>
      </c>
      <c r="D114" s="35" t="s">
        <v>103</v>
      </c>
      <c r="E114" s="35" t="s">
        <v>112</v>
      </c>
      <c r="F114" s="35" t="s">
        <v>113</v>
      </c>
      <c r="G114" s="24"/>
      <c r="H114" s="24"/>
      <c r="I114" s="24"/>
      <c r="J114" s="24"/>
      <c r="K114" s="24"/>
      <c r="L114" s="24"/>
      <c r="M114" s="24"/>
      <c r="N114" s="24"/>
      <c r="O114" s="24"/>
      <c r="P114" s="24"/>
      <c r="Q114" s="24"/>
      <c r="R114" s="26"/>
      <c r="T114" s="25"/>
      <c r="U114" s="25"/>
      <c r="V114" s="25"/>
      <c r="W114" s="25"/>
      <c r="X114" s="25"/>
      <c r="Y114" s="25"/>
      <c r="Z114" s="25"/>
      <c r="AA114" s="25"/>
      <c r="AB114" s="25"/>
      <c r="AC114" s="25"/>
      <c r="AD114" s="25"/>
      <c r="AE114" s="25"/>
      <c r="AF114" s="25"/>
      <c r="AG114" s="25"/>
      <c r="AH114" s="25"/>
      <c r="AI114" s="25"/>
      <c r="AJ114" s="25"/>
      <c r="AK114" s="25"/>
      <c r="AL114" s="25"/>
      <c r="AM114" s="25"/>
      <c r="AN114" s="25"/>
      <c r="AO114" s="25"/>
    </row>
    <row r="115" spans="1:41" hidden="1" x14ac:dyDescent="0.25">
      <c r="A115" s="34">
        <v>9</v>
      </c>
      <c r="B115" s="35" t="s">
        <v>114</v>
      </c>
      <c r="C115" s="35" t="s">
        <v>115</v>
      </c>
      <c r="D115" s="35" t="s">
        <v>103</v>
      </c>
      <c r="E115" s="35" t="s">
        <v>116</v>
      </c>
      <c r="F115" s="35" t="s">
        <v>117</v>
      </c>
      <c r="G115" s="24"/>
      <c r="H115" s="24"/>
      <c r="I115" s="24"/>
      <c r="J115" s="24"/>
      <c r="K115" s="24"/>
      <c r="L115" s="24"/>
      <c r="M115" s="24"/>
      <c r="N115" s="24"/>
      <c r="O115" s="24"/>
      <c r="P115" s="24"/>
      <c r="Q115" s="24"/>
      <c r="R115" s="26"/>
      <c r="T115" s="25"/>
      <c r="U115" s="25"/>
      <c r="V115" s="25"/>
      <c r="W115" s="25"/>
      <c r="X115" s="25"/>
      <c r="Y115" s="25"/>
      <c r="Z115" s="25"/>
      <c r="AA115" s="25"/>
      <c r="AB115" s="25"/>
      <c r="AC115" s="25"/>
      <c r="AD115" s="25"/>
      <c r="AE115" s="25"/>
      <c r="AF115" s="25"/>
      <c r="AG115" s="25"/>
      <c r="AH115" s="25"/>
      <c r="AI115" s="25"/>
      <c r="AJ115" s="25"/>
      <c r="AK115" s="25"/>
      <c r="AL115" s="25"/>
      <c r="AM115" s="25"/>
      <c r="AN115" s="25"/>
      <c r="AO115" s="25"/>
    </row>
    <row r="116" spans="1:41" hidden="1" x14ac:dyDescent="0.25">
      <c r="A116" s="34">
        <v>0</v>
      </c>
      <c r="B116" s="34" t="s">
        <v>118</v>
      </c>
      <c r="C116" s="34" t="s">
        <v>118</v>
      </c>
      <c r="D116" s="35" t="s">
        <v>103</v>
      </c>
      <c r="E116" s="34"/>
      <c r="F116" s="34"/>
      <c r="G116" s="24"/>
      <c r="H116" s="24"/>
      <c r="I116" s="24"/>
      <c r="J116" s="24"/>
      <c r="K116" s="24"/>
      <c r="L116" s="24"/>
      <c r="M116" s="24"/>
      <c r="N116" s="24"/>
      <c r="O116" s="24"/>
      <c r="P116" s="24"/>
      <c r="Q116" s="24"/>
      <c r="R116" s="26"/>
      <c r="T116" s="25"/>
      <c r="U116" s="25"/>
      <c r="V116" s="25"/>
      <c r="W116" s="25"/>
      <c r="X116" s="25"/>
      <c r="Y116" s="25"/>
      <c r="Z116" s="25"/>
      <c r="AA116" s="25"/>
      <c r="AB116" s="25"/>
      <c r="AC116" s="25"/>
      <c r="AD116" s="25"/>
      <c r="AE116" s="25"/>
      <c r="AF116" s="25"/>
      <c r="AG116" s="25"/>
      <c r="AH116" s="25"/>
      <c r="AI116" s="25"/>
      <c r="AJ116" s="25"/>
      <c r="AK116" s="25"/>
      <c r="AL116" s="25"/>
      <c r="AM116" s="25"/>
      <c r="AN116" s="25"/>
      <c r="AO116" s="25"/>
    </row>
    <row r="117" spans="1:41" hidden="1" x14ac:dyDescent="0.25">
      <c r="A117" s="34"/>
      <c r="B117" s="34"/>
      <c r="C117" s="34"/>
      <c r="D117" s="34"/>
      <c r="E117" s="34"/>
      <c r="F117" s="34"/>
      <c r="G117" s="37"/>
      <c r="H117" s="37"/>
      <c r="I117" s="37"/>
      <c r="J117" s="37"/>
      <c r="K117" s="37"/>
      <c r="L117" s="37"/>
      <c r="M117" s="37"/>
      <c r="N117" s="37"/>
      <c r="O117" s="37"/>
      <c r="P117" s="37"/>
      <c r="Q117" s="37"/>
      <c r="R117" s="34"/>
      <c r="T117" s="25"/>
      <c r="U117" s="25"/>
      <c r="V117" s="25"/>
      <c r="W117" s="25"/>
      <c r="X117" s="25"/>
      <c r="Y117" s="25"/>
      <c r="Z117" s="25"/>
      <c r="AA117" s="25"/>
      <c r="AB117" s="25"/>
      <c r="AC117" s="25"/>
      <c r="AD117" s="25"/>
      <c r="AE117" s="25"/>
      <c r="AF117" s="25"/>
      <c r="AG117" s="25"/>
      <c r="AH117" s="25"/>
      <c r="AI117" s="25"/>
      <c r="AJ117" s="25"/>
      <c r="AK117" s="25"/>
      <c r="AL117" s="25"/>
      <c r="AM117" s="25"/>
      <c r="AN117" s="25"/>
      <c r="AO117" s="25"/>
    </row>
    <row r="118" spans="1:41" hidden="1" x14ac:dyDescent="0.25">
      <c r="A118" s="34"/>
      <c r="B118" s="35" t="s">
        <v>76</v>
      </c>
      <c r="C118" s="36" t="s">
        <v>119</v>
      </c>
      <c r="D118" s="35" t="s">
        <v>120</v>
      </c>
      <c r="E118" s="36" t="s">
        <v>121</v>
      </c>
      <c r="F118" s="35" t="s">
        <v>122</v>
      </c>
      <c r="G118" s="37"/>
      <c r="H118" s="37"/>
      <c r="I118" s="37"/>
      <c r="J118" s="37"/>
      <c r="K118" s="37"/>
      <c r="L118" s="37"/>
      <c r="M118" s="37"/>
      <c r="N118" s="37"/>
      <c r="O118" s="37"/>
      <c r="P118" s="37"/>
      <c r="Q118" s="37"/>
      <c r="R118" s="34"/>
      <c r="T118" s="25"/>
      <c r="U118" s="25"/>
      <c r="V118" s="25"/>
      <c r="W118" s="25"/>
      <c r="X118" s="25"/>
      <c r="Y118" s="25"/>
      <c r="Z118" s="25"/>
      <c r="AA118" s="25"/>
      <c r="AB118" s="25"/>
      <c r="AC118" s="25"/>
      <c r="AD118" s="25"/>
      <c r="AE118" s="25"/>
      <c r="AF118" s="25"/>
      <c r="AG118" s="25"/>
      <c r="AH118" s="25"/>
      <c r="AI118" s="25"/>
      <c r="AJ118" s="25"/>
      <c r="AK118" s="25"/>
      <c r="AL118" s="25"/>
      <c r="AM118" s="25"/>
      <c r="AN118" s="25"/>
      <c r="AO118" s="25"/>
    </row>
    <row r="119" spans="1:41" hidden="1" x14ac:dyDescent="0.25">
      <c r="A119" s="34"/>
      <c r="B119" s="35" t="s">
        <v>76</v>
      </c>
      <c r="C119" s="35" t="s">
        <v>123</v>
      </c>
      <c r="D119" s="34" t="str">
        <f>IF(AND(C102&gt;0,D102&lt;2),E119,IF(AND(C102=1,D102&lt;6),E119,""))</f>
        <v/>
      </c>
      <c r="E119" s="35" t="s">
        <v>124</v>
      </c>
      <c r="F119" s="34" t="str">
        <f>IF(AND(D102&gt;0,C102&gt;2),F118,"")</f>
        <v/>
      </c>
      <c r="G119" s="37"/>
      <c r="H119" s="37"/>
      <c r="I119" s="37"/>
      <c r="J119" s="37"/>
      <c r="K119" s="37"/>
      <c r="L119" s="37"/>
      <c r="M119" s="37"/>
      <c r="N119" s="37"/>
      <c r="O119" s="37"/>
      <c r="P119" s="37"/>
      <c r="Q119" s="37"/>
      <c r="R119" s="34"/>
      <c r="T119" s="38"/>
      <c r="U119" s="38"/>
      <c r="V119" s="38"/>
      <c r="W119" s="38"/>
      <c r="X119" s="38"/>
      <c r="Y119" s="38"/>
      <c r="Z119" s="38"/>
      <c r="AA119" s="38"/>
      <c r="AB119" s="38"/>
      <c r="AC119" s="38"/>
      <c r="AD119" s="38"/>
      <c r="AE119" s="38"/>
      <c r="AF119" s="38"/>
      <c r="AG119" s="38"/>
      <c r="AH119" s="38"/>
      <c r="AI119" s="38"/>
      <c r="AJ119" s="38"/>
      <c r="AK119" s="38"/>
      <c r="AL119" s="38"/>
      <c r="AM119" s="38"/>
      <c r="AN119" s="38"/>
      <c r="AO119" s="38"/>
    </row>
    <row r="120" spans="1:41" hidden="1" x14ac:dyDescent="0.25">
      <c r="A120" s="39"/>
      <c r="B120" s="39"/>
      <c r="C120" s="39"/>
      <c r="D120" s="39"/>
      <c r="E120" s="39"/>
      <c r="F120" s="39"/>
      <c r="G120" s="39"/>
      <c r="H120" s="39"/>
      <c r="I120" s="39"/>
      <c r="J120" s="39"/>
      <c r="K120" s="39"/>
      <c r="L120" s="39"/>
      <c r="M120" s="39"/>
      <c r="N120" s="39"/>
      <c r="O120" s="39"/>
      <c r="P120" s="39"/>
      <c r="Q120" s="39"/>
      <c r="R120" s="39"/>
      <c r="T120" s="38"/>
      <c r="U120" s="38"/>
      <c r="V120" s="38"/>
      <c r="W120" s="38"/>
      <c r="X120" s="38"/>
      <c r="Y120" s="38"/>
      <c r="Z120" s="38"/>
      <c r="AA120" s="38"/>
      <c r="AB120" s="38"/>
      <c r="AC120" s="38"/>
      <c r="AD120" s="38"/>
      <c r="AE120" s="38"/>
      <c r="AF120" s="38"/>
      <c r="AG120" s="38"/>
      <c r="AH120" s="38"/>
      <c r="AI120" s="38"/>
      <c r="AJ120" s="38"/>
      <c r="AK120" s="38"/>
      <c r="AL120" s="38"/>
      <c r="AM120" s="38"/>
      <c r="AN120" s="38"/>
      <c r="AO120" s="38"/>
    </row>
    <row r="121" spans="1:41" hidden="1" x14ac:dyDescent="0.25">
      <c r="A121" s="24"/>
      <c r="B121" s="40" t="s">
        <v>125</v>
      </c>
      <c r="C121" s="40" t="s">
        <v>126</v>
      </c>
      <c r="D121" s="41" t="s">
        <v>127</v>
      </c>
      <c r="E121" s="41" t="s">
        <v>128</v>
      </c>
      <c r="F121" s="41" t="s">
        <v>129</v>
      </c>
      <c r="G121" s="41"/>
      <c r="H121" s="41" t="s">
        <v>130</v>
      </c>
      <c r="I121" s="41"/>
      <c r="J121" s="41" t="s">
        <v>131</v>
      </c>
      <c r="K121" s="41" t="s">
        <v>132</v>
      </c>
      <c r="L121" s="41"/>
      <c r="M121" s="41" t="s">
        <v>133</v>
      </c>
      <c r="N121" s="24"/>
      <c r="O121" s="24"/>
      <c r="P121" s="24"/>
      <c r="Q121" s="24"/>
      <c r="R121" s="24"/>
      <c r="T121" s="38"/>
      <c r="U121" s="38"/>
      <c r="V121" s="38"/>
      <c r="W121" s="38"/>
      <c r="X121" s="38"/>
      <c r="Y121" s="38"/>
      <c r="Z121" s="38"/>
      <c r="AA121" s="38"/>
      <c r="AB121" s="38"/>
      <c r="AC121" s="38"/>
      <c r="AD121" s="38"/>
      <c r="AE121" s="38"/>
      <c r="AF121" s="38"/>
      <c r="AG121" s="38"/>
      <c r="AH121" s="38"/>
      <c r="AI121" s="38"/>
      <c r="AJ121" s="38"/>
      <c r="AK121" s="38"/>
      <c r="AL121" s="38"/>
      <c r="AM121" s="38"/>
      <c r="AN121" s="38"/>
      <c r="AO121" s="38"/>
    </row>
    <row r="122" spans="1:41" hidden="1" x14ac:dyDescent="0.25">
      <c r="A122" s="24"/>
      <c r="B122" s="34" t="str">
        <f>IF(A107=B102,IF(OR(C102&gt;0,D102&gt;0),E107,IF(AND(#REF!=B102,C102=0,D102=0),C118)),"")</f>
        <v/>
      </c>
      <c r="C122" s="34" t="str">
        <f>IF(AND(A107=C102,D102=1),D107,IF(AND(D102=0,C102=1),C107,""))</f>
        <v/>
      </c>
      <c r="D122" s="34" t="str">
        <f>IF(AND(A107=D102,C102=0),F107,IF(C102=1,"",IF(A107=D102,B107,"")))</f>
        <v/>
      </c>
      <c r="E122" s="34" t="str">
        <f>IF(A107=E102,IF(OR(F102&gt;0,G102&gt;0),E107,IF(AND(A107=E102,F102=0,G102=0),C118)),"")</f>
        <v/>
      </c>
      <c r="F122" s="34" t="str">
        <f>IF(AND(A107=F102,G102=1),D107,IF(AND(G102=0,F102=1),C107,""))</f>
        <v/>
      </c>
      <c r="G122" s="34"/>
      <c r="H122" s="34" t="str">
        <f>IF(F102=1,"",IF(A107=G102,B107,""))</f>
        <v/>
      </c>
      <c r="I122" s="34"/>
      <c r="J122" s="34" t="str">
        <f>IF(A107=H102,IF(OR(I102&gt;0,J102&gt;0),E107,IF(AND(A107=H102,I102=0,J102=0),C118)),"")</f>
        <v/>
      </c>
      <c r="K122" s="34" t="str">
        <f>IF(AND(A107=I102,J102=1),D107,IF(AND(J102=0,I102=1),C107,""))</f>
        <v/>
      </c>
      <c r="L122" s="34"/>
      <c r="M122" s="34" t="str">
        <f>IF(I102=1,"",IF(A107=J102,B107,""))</f>
        <v/>
      </c>
      <c r="N122" s="24"/>
      <c r="O122" s="24"/>
      <c r="P122" s="24"/>
      <c r="Q122" s="24"/>
      <c r="R122" s="24"/>
      <c r="T122" s="25"/>
      <c r="U122" s="25"/>
      <c r="V122" s="25"/>
      <c r="W122" s="25"/>
      <c r="X122" s="25"/>
      <c r="Y122" s="25"/>
      <c r="Z122" s="25"/>
      <c r="AA122" s="25"/>
      <c r="AB122" s="25"/>
      <c r="AC122" s="25"/>
      <c r="AD122" s="25"/>
      <c r="AE122" s="25"/>
      <c r="AF122" s="25"/>
      <c r="AG122" s="25"/>
      <c r="AH122" s="25"/>
      <c r="AI122" s="25"/>
      <c r="AJ122" s="25"/>
      <c r="AK122" s="25"/>
      <c r="AL122" s="25"/>
      <c r="AM122" s="25"/>
      <c r="AN122" s="25"/>
      <c r="AO122" s="25"/>
    </row>
    <row r="123" spans="1:41" hidden="1" x14ac:dyDescent="0.25">
      <c r="A123" s="24"/>
      <c r="B123" s="34" t="str">
        <f>IF(A108=B102,E108,"")</f>
        <v/>
      </c>
      <c r="C123" s="34" t="str">
        <f>IF(AND(A108=C102,D102&gt;0),C108,IF(AND(C102=2,D102=0),"VEINTE",IF(AND(C102=1,D102=2),D108,"")))</f>
        <v/>
      </c>
      <c r="D123" s="34" t="str">
        <f>IF(AND(D102&lt;6,C102=1),"",IF(A108=D102,F108,""))</f>
        <v/>
      </c>
      <c r="E123" s="34" t="str">
        <f>IF(A108=E102,E108,"")</f>
        <v/>
      </c>
      <c r="F123" s="34" t="str">
        <f>IF(AND(A108=F102,G102&gt;0),C108,IF(AND(F102=2,G102=0),"VEINTE",IF(AND(F102=1,G102=2),D108,"")))</f>
        <v/>
      </c>
      <c r="G123" s="34"/>
      <c r="H123" s="34" t="str">
        <f>IF(F102=1,"",IF(A108=G102,B108,""))</f>
        <v/>
      </c>
      <c r="I123" s="34"/>
      <c r="J123" s="34" t="str">
        <f>IF(A108=H102,E108,"")</f>
        <v/>
      </c>
      <c r="K123" s="34" t="str">
        <f>IF(AND(A108=I102,J102&gt;0),C108,IF(AND(I102=2,J102=0),"VEINTE",IF(AND(I102=1,J102=2),D108,"")))</f>
        <v/>
      </c>
      <c r="L123" s="34"/>
      <c r="M123" s="34" t="str">
        <f>IF(I102=1,"",IF(A108=J102,B108,""))</f>
        <v/>
      </c>
      <c r="N123" s="24"/>
      <c r="O123" s="24"/>
      <c r="P123" s="24"/>
      <c r="Q123" s="24"/>
      <c r="R123" s="24"/>
      <c r="T123" s="42"/>
      <c r="U123" s="42"/>
      <c r="V123" s="42"/>
      <c r="W123" s="42"/>
      <c r="X123" s="42"/>
      <c r="Y123" s="42"/>
      <c r="Z123" s="42"/>
      <c r="AA123" s="42"/>
      <c r="AB123" s="42"/>
      <c r="AC123" s="42"/>
      <c r="AD123" s="42"/>
      <c r="AE123" s="42"/>
      <c r="AF123" s="42"/>
      <c r="AG123" s="42"/>
      <c r="AH123" s="42"/>
      <c r="AI123" s="42"/>
      <c r="AJ123" s="42"/>
      <c r="AK123" s="42"/>
      <c r="AL123" s="42"/>
      <c r="AM123" s="42"/>
      <c r="AN123" s="42"/>
      <c r="AO123" s="42"/>
    </row>
    <row r="124" spans="1:41" hidden="1" x14ac:dyDescent="0.25">
      <c r="A124" s="24"/>
      <c r="B124" s="34" t="str">
        <f>IF(A109=B102,E109,"")</f>
        <v/>
      </c>
      <c r="C124" s="34" t="str">
        <f>IF(A109=C102,C109,IF(AND(D102=3,C102=1),D109,""))</f>
        <v/>
      </c>
      <c r="D124" s="34" t="str">
        <f>IF(AND(D102&lt;6,C102=1),"",IF(A109=D102,F109,""))</f>
        <v/>
      </c>
      <c r="E124" s="34" t="str">
        <f>IF(A109=E102,E109,"")</f>
        <v/>
      </c>
      <c r="F124" s="34" t="str">
        <f>IF(A109=F102,C109,IF(AND(G102=3,F102=1),D109,""))</f>
        <v/>
      </c>
      <c r="G124" s="34"/>
      <c r="H124" s="34" t="str">
        <f>IF(F102=1,"",IF(A109=G102,B109,""))</f>
        <v/>
      </c>
      <c r="I124" s="34"/>
      <c r="J124" s="34" t="str">
        <f>IF(A109=H102,E109,"")</f>
        <v/>
      </c>
      <c r="K124" s="34" t="str">
        <f>IF(A109=I102,C109,IF(AND(J102=3,I102=1),D109,""))</f>
        <v/>
      </c>
      <c r="L124" s="34"/>
      <c r="M124" s="34" t="str">
        <f>IF(I102=1,"",IF(A109=J102,B109,""))</f>
        <v/>
      </c>
      <c r="N124" s="24"/>
      <c r="O124" s="24"/>
      <c r="P124" s="24"/>
      <c r="Q124" s="24"/>
      <c r="R124" s="24"/>
      <c r="T124" s="42"/>
      <c r="U124" s="42"/>
      <c r="V124" s="42"/>
      <c r="W124" s="42"/>
      <c r="X124" s="42"/>
      <c r="Y124" s="42"/>
      <c r="Z124" s="42"/>
      <c r="AA124" s="42"/>
      <c r="AB124" s="42"/>
      <c r="AC124" s="42"/>
      <c r="AD124" s="42"/>
      <c r="AE124" s="42"/>
      <c r="AF124" s="42"/>
      <c r="AG124" s="42"/>
      <c r="AH124" s="42"/>
      <c r="AI124" s="42"/>
      <c r="AJ124" s="42"/>
      <c r="AK124" s="42"/>
      <c r="AL124" s="42"/>
      <c r="AM124" s="42"/>
      <c r="AN124" s="42"/>
      <c r="AO124" s="42"/>
    </row>
    <row r="125" spans="1:41" hidden="1" x14ac:dyDescent="0.25">
      <c r="A125" s="24"/>
      <c r="B125" s="34" t="str">
        <f>IF(A110=B102,E110,"")</f>
        <v/>
      </c>
      <c r="C125" s="34" t="str">
        <f>IF(A110=C102,C110,IF(AND(D102=4,C102=1),D110,""))</f>
        <v/>
      </c>
      <c r="D125" s="34" t="str">
        <f>IF(AND(D102&lt;6,C102=1),"",IF(A110=D102,F110,""))</f>
        <v/>
      </c>
      <c r="E125" s="34" t="str">
        <f>IF(A110=E102,E110,"")</f>
        <v/>
      </c>
      <c r="F125" s="34" t="str">
        <f>IF(A110=F102,C110,IF(AND(G102=4,F102=1),D110,""))</f>
        <v/>
      </c>
      <c r="G125" s="34"/>
      <c r="H125" s="34" t="str">
        <f>IF(F102=1,"",IF(A110=G102,B110,""))</f>
        <v/>
      </c>
      <c r="I125" s="34"/>
      <c r="J125" s="34" t="str">
        <f>IF(A110=H102,E110,"")</f>
        <v/>
      </c>
      <c r="K125" s="34" t="str">
        <f>IF(A110=I102,C110,IF(AND(J102=4,I102=1),D110,""))</f>
        <v/>
      </c>
      <c r="L125" s="34"/>
      <c r="M125" s="34" t="str">
        <f>IF(I102=1,"",IF(A110=J102,B110,""))</f>
        <v/>
      </c>
      <c r="N125" s="24"/>
      <c r="O125" s="24"/>
      <c r="P125" s="24"/>
      <c r="Q125" s="24"/>
      <c r="R125" s="24"/>
      <c r="T125" s="42"/>
      <c r="U125" s="42"/>
      <c r="V125" s="42"/>
      <c r="W125" s="42"/>
      <c r="X125" s="42"/>
      <c r="Y125" s="42"/>
      <c r="Z125" s="42"/>
      <c r="AA125" s="42"/>
      <c r="AB125" s="42"/>
      <c r="AC125" s="42"/>
      <c r="AD125" s="42"/>
      <c r="AE125" s="42"/>
      <c r="AF125" s="42"/>
      <c r="AG125" s="42"/>
      <c r="AH125" s="42"/>
      <c r="AI125" s="42"/>
      <c r="AJ125" s="42"/>
      <c r="AK125" s="42"/>
      <c r="AL125" s="42"/>
      <c r="AM125" s="42"/>
      <c r="AN125" s="42"/>
      <c r="AO125" s="42"/>
    </row>
    <row r="126" spans="1:41" hidden="1" x14ac:dyDescent="0.25">
      <c r="A126" s="24"/>
      <c r="B126" s="34" t="str">
        <f>IF(A111=B102,E111,"")</f>
        <v/>
      </c>
      <c r="C126" s="34" t="str">
        <f>IF(A111=C102,C111,IF(AND(D102=5,C102=1),D111,""))</f>
        <v/>
      </c>
      <c r="D126" s="34" t="str">
        <f>IF(AND(D102&lt;6,C102=1),"",IF(A111=D102,F111,""))</f>
        <v/>
      </c>
      <c r="E126" s="34" t="str">
        <f>IF(A111=E102,E111,"")</f>
        <v/>
      </c>
      <c r="F126" s="34" t="str">
        <f>IF(A111=F102,C111,IF(AND(G102=5,F102=1),D111,""))</f>
        <v/>
      </c>
      <c r="G126" s="34"/>
      <c r="H126" s="34" t="str">
        <f>IF(F102=1,"",IF(A111=G102,B111,""))</f>
        <v/>
      </c>
      <c r="I126" s="34"/>
      <c r="J126" s="34" t="str">
        <f>IF(A111=H102,E111,"")</f>
        <v/>
      </c>
      <c r="K126" s="34" t="str">
        <f>IF(A111=I102,C111,IF(AND(J102=5,I102=1),D111,""))</f>
        <v/>
      </c>
      <c r="L126" s="34"/>
      <c r="M126" s="34" t="str">
        <f>IF(I102=1,"",IF(A111=J102,B111,""))</f>
        <v/>
      </c>
      <c r="N126" s="24"/>
      <c r="O126" s="24"/>
      <c r="P126" s="24"/>
      <c r="Q126" s="24"/>
      <c r="R126" s="24"/>
      <c r="T126" s="42"/>
      <c r="U126" s="42"/>
      <c r="V126" s="42"/>
      <c r="W126" s="42"/>
      <c r="X126" s="42"/>
      <c r="Y126" s="42"/>
      <c r="Z126" s="42"/>
      <c r="AA126" s="42"/>
      <c r="AB126" s="42"/>
      <c r="AC126" s="42"/>
      <c r="AD126" s="42"/>
      <c r="AE126" s="42"/>
      <c r="AF126" s="42"/>
      <c r="AG126" s="42"/>
      <c r="AH126" s="42"/>
      <c r="AI126" s="42"/>
      <c r="AJ126" s="42"/>
      <c r="AK126" s="42"/>
      <c r="AL126" s="42"/>
      <c r="AM126" s="42"/>
      <c r="AN126" s="42"/>
      <c r="AO126" s="42"/>
    </row>
    <row r="127" spans="1:41" hidden="1" x14ac:dyDescent="0.25">
      <c r="A127" s="24"/>
      <c r="B127" s="34" t="str">
        <f>IF(A112=B102,E112,"")</f>
        <v/>
      </c>
      <c r="C127" s="34" t="str">
        <f>IF(A112=C102,C112,IF(AND(D102&gt;5,C102=1),D112,""))</f>
        <v/>
      </c>
      <c r="D127" s="34" t="str">
        <f>IF(A112=D102,F112,"")</f>
        <v/>
      </c>
      <c r="E127" s="34" t="str">
        <f>IF(A112=E102,E112,"")</f>
        <v/>
      </c>
      <c r="F127" s="34" t="str">
        <f>IF(A112=F102,C112,IF(AND(G102&gt;5,F102=1),D112,""))</f>
        <v/>
      </c>
      <c r="G127" s="34"/>
      <c r="H127" s="34" t="str">
        <f>IF(A112=G102,B112,"")</f>
        <v/>
      </c>
      <c r="I127" s="34"/>
      <c r="J127" s="34" t="str">
        <f>IF(A112=H102,E112,"")</f>
        <v/>
      </c>
      <c r="K127" s="34" t="str">
        <f>IF(A112=I102,C112,IF(AND(J102&gt;5,I102=1),D112,""))</f>
        <v/>
      </c>
      <c r="L127" s="34"/>
      <c r="M127" s="34" t="str">
        <f>IF(A112=J102,B112,"")</f>
        <v/>
      </c>
      <c r="N127" s="24"/>
      <c r="O127" s="24"/>
      <c r="P127" s="24"/>
      <c r="Q127" s="24"/>
      <c r="R127" s="24"/>
      <c r="T127" s="42"/>
      <c r="U127" s="42"/>
      <c r="V127" s="42"/>
      <c r="W127" s="42"/>
      <c r="X127" s="42"/>
      <c r="Y127" s="42"/>
      <c r="Z127" s="42"/>
      <c r="AA127" s="42"/>
      <c r="AB127" s="42"/>
      <c r="AC127" s="42"/>
      <c r="AD127" s="42"/>
      <c r="AE127" s="42"/>
      <c r="AF127" s="42"/>
      <c r="AG127" s="42"/>
      <c r="AH127" s="42"/>
      <c r="AI127" s="42"/>
      <c r="AJ127" s="42"/>
      <c r="AK127" s="42"/>
      <c r="AL127" s="42"/>
      <c r="AM127" s="42"/>
      <c r="AN127" s="42"/>
      <c r="AO127" s="42"/>
    </row>
    <row r="128" spans="1:41" hidden="1" x14ac:dyDescent="0.25">
      <c r="A128" s="24"/>
      <c r="B128" s="34" t="str">
        <f>IF(A113=B102,E113,"")</f>
        <v/>
      </c>
      <c r="C128" s="34" t="str">
        <f>IF(A113=C102,C113,"")</f>
        <v/>
      </c>
      <c r="D128" s="34" t="str">
        <f>IF(A113=D102,F113,"")</f>
        <v/>
      </c>
      <c r="E128" s="34" t="str">
        <f>IF(A113=E102,E113,"")</f>
        <v/>
      </c>
      <c r="F128" s="34" t="str">
        <f>IF(A113=F102,C113,"")</f>
        <v/>
      </c>
      <c r="G128" s="34"/>
      <c r="H128" s="34" t="str">
        <f>IF(A113=G102,B113,"")</f>
        <v/>
      </c>
      <c r="I128" s="34"/>
      <c r="J128" s="34" t="str">
        <f>IF(A113=H102,E113,"")</f>
        <v/>
      </c>
      <c r="K128" s="34" t="str">
        <f>IF(A113=I102,C113,"")</f>
        <v/>
      </c>
      <c r="L128" s="34"/>
      <c r="M128" s="34" t="str">
        <f>IF(A113=J102,B113,"")</f>
        <v/>
      </c>
      <c r="N128" s="24"/>
      <c r="O128" s="24"/>
      <c r="P128" s="24"/>
      <c r="Q128" s="24"/>
      <c r="R128" s="24"/>
      <c r="T128" s="42"/>
      <c r="U128" s="42"/>
      <c r="V128" s="42"/>
      <c r="W128" s="42"/>
      <c r="X128" s="42"/>
      <c r="Y128" s="42"/>
      <c r="Z128" s="42"/>
      <c r="AA128" s="42"/>
      <c r="AB128" s="42"/>
      <c r="AC128" s="42"/>
      <c r="AD128" s="42"/>
      <c r="AE128" s="42"/>
      <c r="AF128" s="42"/>
      <c r="AG128" s="42"/>
      <c r="AH128" s="42"/>
      <c r="AI128" s="42"/>
      <c r="AJ128" s="42"/>
      <c r="AK128" s="42"/>
      <c r="AL128" s="42"/>
      <c r="AM128" s="42"/>
      <c r="AN128" s="42"/>
      <c r="AO128" s="42"/>
    </row>
    <row r="129" spans="1:41" hidden="1" x14ac:dyDescent="0.25">
      <c r="A129" s="24"/>
      <c r="B129" s="34" t="str">
        <f>IF(A114=B102,E114,"")</f>
        <v/>
      </c>
      <c r="C129" s="34" t="str">
        <f>IF(A114=C102,C114,"")</f>
        <v/>
      </c>
      <c r="D129" s="34" t="str">
        <f>IF(A114=D102,F114,"")</f>
        <v/>
      </c>
      <c r="E129" s="34" t="str">
        <f>IF(A114=E102,E114,"")</f>
        <v/>
      </c>
      <c r="F129" s="34" t="str">
        <f>IF(A114=F102,C114,"")</f>
        <v/>
      </c>
      <c r="G129" s="34"/>
      <c r="H129" s="34" t="str">
        <f>IF(A114=G102,B114,"")</f>
        <v/>
      </c>
      <c r="I129" s="34"/>
      <c r="J129" s="34" t="str">
        <f>IF(A114=H102,E114,"")</f>
        <v/>
      </c>
      <c r="K129" s="34" t="str">
        <f>IF(A114=I102,C114,"")</f>
        <v/>
      </c>
      <c r="L129" s="34"/>
      <c r="M129" s="34" t="str">
        <f>IF(A114=J102,B114,"")</f>
        <v/>
      </c>
      <c r="N129" s="24"/>
      <c r="O129" s="24"/>
      <c r="P129" s="24"/>
      <c r="Q129" s="24"/>
      <c r="R129" s="24"/>
      <c r="T129" s="42"/>
      <c r="U129" s="42"/>
      <c r="V129" s="42"/>
      <c r="W129" s="42"/>
      <c r="X129" s="42"/>
      <c r="Y129" s="42"/>
      <c r="Z129" s="42"/>
      <c r="AA129" s="42"/>
      <c r="AB129" s="42"/>
      <c r="AC129" s="42"/>
      <c r="AD129" s="42"/>
      <c r="AE129" s="42"/>
      <c r="AF129" s="42"/>
      <c r="AG129" s="42"/>
      <c r="AH129" s="42"/>
      <c r="AI129" s="42"/>
      <c r="AJ129" s="42"/>
      <c r="AK129" s="42"/>
      <c r="AL129" s="42"/>
      <c r="AM129" s="42"/>
      <c r="AN129" s="42"/>
      <c r="AO129" s="42"/>
    </row>
    <row r="130" spans="1:41" hidden="1" x14ac:dyDescent="0.25">
      <c r="A130" s="24"/>
      <c r="B130" s="34" t="str">
        <f>IF(A115=B102,E115,"")</f>
        <v/>
      </c>
      <c r="C130" s="34" t="str">
        <f>IF(A115=C102,C115,"")</f>
        <v/>
      </c>
      <c r="D130" s="34" t="str">
        <f>IF(A115=D102,F115,"")</f>
        <v/>
      </c>
      <c r="E130" s="34" t="str">
        <f>IF(A115=E102,E115,"")</f>
        <v/>
      </c>
      <c r="F130" s="34" t="str">
        <f>IF(A115=F102,C115,"")</f>
        <v/>
      </c>
      <c r="G130" s="34"/>
      <c r="H130" s="34" t="str">
        <f>IF(A115=G102,B115,"")</f>
        <v/>
      </c>
      <c r="I130" s="34"/>
      <c r="J130" s="34" t="str">
        <f>IF(A115=H102,E115,"")</f>
        <v/>
      </c>
      <c r="K130" s="34" t="str">
        <f>IF(A115=I102,C115,"")</f>
        <v/>
      </c>
      <c r="L130" s="34"/>
      <c r="M130" s="34" t="str">
        <f>IF(A115=J102,B115,"")</f>
        <v/>
      </c>
      <c r="N130" s="24"/>
      <c r="O130" s="24"/>
      <c r="P130" s="24"/>
      <c r="Q130" s="24"/>
      <c r="R130" s="24"/>
      <c r="T130" s="42"/>
      <c r="U130" s="42"/>
      <c r="V130" s="42"/>
      <c r="W130" s="42"/>
      <c r="X130" s="42"/>
      <c r="Y130" s="42"/>
      <c r="Z130" s="42"/>
      <c r="AA130" s="42"/>
      <c r="AB130" s="42"/>
      <c r="AC130" s="42"/>
      <c r="AD130" s="42"/>
      <c r="AE130" s="42"/>
      <c r="AF130" s="42"/>
      <c r="AG130" s="42"/>
      <c r="AH130" s="42"/>
      <c r="AI130" s="42"/>
      <c r="AJ130" s="42"/>
      <c r="AK130" s="42"/>
      <c r="AL130" s="42"/>
      <c r="AM130" s="42"/>
      <c r="AN130" s="42"/>
      <c r="AO130" s="42"/>
    </row>
    <row r="131" spans="1:41" hidden="1" x14ac:dyDescent="0.25">
      <c r="A131" s="24"/>
      <c r="B131" s="24"/>
      <c r="C131" s="34"/>
      <c r="D131" s="34"/>
      <c r="E131" s="34"/>
      <c r="F131" s="34"/>
      <c r="G131" s="34"/>
      <c r="H131" s="34"/>
      <c r="I131" s="34"/>
      <c r="J131" s="34"/>
      <c r="K131" s="34"/>
      <c r="L131" s="34"/>
      <c r="M131" s="34"/>
      <c r="N131" s="24"/>
      <c r="O131" s="24"/>
      <c r="P131" s="24"/>
      <c r="Q131" s="24"/>
      <c r="R131" s="24"/>
      <c r="T131" s="42"/>
      <c r="U131" s="42"/>
      <c r="V131" s="42"/>
      <c r="W131" s="42"/>
      <c r="X131" s="42"/>
      <c r="Y131" s="42"/>
      <c r="Z131" s="42"/>
      <c r="AA131" s="42"/>
      <c r="AB131" s="42"/>
      <c r="AC131" s="42"/>
      <c r="AD131" s="42"/>
      <c r="AE131" s="42"/>
      <c r="AF131" s="42"/>
      <c r="AG131" s="42"/>
      <c r="AH131" s="42"/>
      <c r="AI131" s="42"/>
      <c r="AJ131" s="42"/>
      <c r="AK131" s="42"/>
      <c r="AL131" s="42"/>
      <c r="AM131" s="42"/>
      <c r="AN131" s="42"/>
      <c r="AO131" s="42"/>
    </row>
    <row r="132" spans="1:41" hidden="1" x14ac:dyDescent="0.25">
      <c r="A132" s="43"/>
      <c r="B132" s="44" t="str">
        <f>B122&amp;B123&amp;B124&amp;B125&amp;B126&amp;B127&amp;B128&amp;B129&amp;B130</f>
        <v/>
      </c>
      <c r="C132" s="44" t="str">
        <f>C122&amp;C123&amp;C124&amp;C125&amp;C126&amp;C127&amp;C128&amp;C129&amp;C130</f>
        <v/>
      </c>
      <c r="D132" s="44" t="str">
        <f>D122&amp;D123&amp;D124&amp;D125&amp;D126&amp;D127&amp;D128&amp;D129&amp;D130</f>
        <v/>
      </c>
      <c r="E132" s="44" t="str">
        <f>E122&amp;E123&amp;E124&amp;E125&amp;E126&amp;E127&amp;E128&amp;E129&amp;E130</f>
        <v/>
      </c>
      <c r="F132" s="44" t="str">
        <f>F122&amp;F123&amp;F124&amp;F125&amp;F126&amp;F127&amp;F128&amp;F129&amp;F130</f>
        <v/>
      </c>
      <c r="G132" s="44" t="str">
        <f>IF(AND(G102&gt;0,F102&gt;2),F118,"")</f>
        <v/>
      </c>
      <c r="H132" s="44" t="str">
        <f>H122&amp;H123&amp;H124&amp;H125&amp;H126&amp;H127&amp;H128&amp;H129&amp;H130</f>
        <v/>
      </c>
      <c r="I132" s="44" t="str">
        <f>IF(G102&gt;0,D118,IF(F102&gt;0,D118,IF(E102&gt;0,D118,"")))</f>
        <v/>
      </c>
      <c r="J132" s="44" t="str">
        <f>J122&amp;J123&amp;J124&amp;J125&amp;J126&amp;J127&amp;J128&amp;J129&amp;J130</f>
        <v/>
      </c>
      <c r="K132" s="44" t="str">
        <f>K122&amp;K123&amp;K124&amp;K125&amp;K126&amp;K127&amp;K128&amp;K129&amp;K130</f>
        <v/>
      </c>
      <c r="L132" s="44" t="str">
        <f>IF(AND(J102&gt;0,I102&gt;2),F118,"")</f>
        <v/>
      </c>
      <c r="M132" s="44" t="str">
        <f>M122&amp;M123&amp;M124&amp;M125&amp;M126&amp;M127&amp;M128&amp;M129&amp;M130</f>
        <v/>
      </c>
      <c r="N132" s="43"/>
      <c r="O132" s="43"/>
      <c r="P132" s="43"/>
      <c r="Q132" s="43"/>
      <c r="R132" s="43"/>
      <c r="T132" s="42"/>
      <c r="U132" s="42"/>
      <c r="V132" s="42"/>
      <c r="W132" s="42"/>
      <c r="X132" s="42"/>
      <c r="Y132" s="42"/>
      <c r="Z132" s="42"/>
      <c r="AA132" s="42"/>
      <c r="AB132" s="42"/>
      <c r="AC132" s="42"/>
      <c r="AD132" s="42"/>
      <c r="AE132" s="42"/>
      <c r="AF132" s="42"/>
      <c r="AG132" s="42"/>
      <c r="AH132" s="42"/>
      <c r="AI132" s="42"/>
      <c r="AJ132" s="42"/>
      <c r="AK132" s="42"/>
      <c r="AL132" s="42"/>
      <c r="AM132" s="42"/>
      <c r="AN132" s="42"/>
      <c r="AO132" s="42"/>
    </row>
    <row r="133" spans="1:41" hidden="1" x14ac:dyDescent="0.25">
      <c r="A133" s="45"/>
      <c r="B133" s="45"/>
      <c r="C133" s="45"/>
      <c r="D133" s="45"/>
      <c r="E133" s="45"/>
      <c r="F133" s="45"/>
      <c r="G133" s="45"/>
      <c r="H133" s="45"/>
      <c r="I133" s="45"/>
      <c r="J133" s="45"/>
      <c r="K133" s="45"/>
      <c r="L133" s="45"/>
      <c r="M133" s="45"/>
      <c r="N133" s="45"/>
      <c r="O133" s="45"/>
      <c r="P133" s="45"/>
      <c r="Q133" s="45"/>
      <c r="R133" s="45"/>
      <c r="S133" s="45"/>
      <c r="T133" s="42"/>
      <c r="U133" s="42"/>
      <c r="V133" s="42"/>
      <c r="W133" s="42"/>
      <c r="X133" s="42"/>
      <c r="Y133" s="42"/>
      <c r="Z133" s="42"/>
      <c r="AA133" s="42"/>
      <c r="AB133" s="42"/>
      <c r="AC133" s="42"/>
      <c r="AD133" s="42"/>
      <c r="AE133" s="42"/>
      <c r="AF133" s="42"/>
      <c r="AG133" s="42"/>
      <c r="AH133" s="42"/>
      <c r="AI133" s="42"/>
      <c r="AJ133" s="42"/>
      <c r="AK133" s="42"/>
      <c r="AL133" s="42"/>
      <c r="AM133" s="42"/>
      <c r="AN133" s="42"/>
      <c r="AO133" s="42"/>
    </row>
    <row r="134" spans="1:41" hidden="1" x14ac:dyDescent="0.25">
      <c r="A134" s="45"/>
      <c r="B134" s="45"/>
      <c r="C134" s="45"/>
      <c r="D134" s="45"/>
      <c r="E134" s="45"/>
      <c r="F134" s="45"/>
      <c r="G134" s="45"/>
      <c r="H134" s="45"/>
      <c r="I134" s="45"/>
      <c r="J134" s="45"/>
      <c r="K134" s="45"/>
      <c r="L134" s="45"/>
      <c r="M134" s="45"/>
      <c r="N134" s="45"/>
      <c r="O134" s="45"/>
      <c r="P134" s="45"/>
      <c r="Q134" s="45"/>
      <c r="R134" s="45"/>
      <c r="S134" s="45"/>
      <c r="T134" s="42"/>
      <c r="U134" s="42"/>
      <c r="V134" s="42"/>
      <c r="W134" s="42"/>
      <c r="X134" s="42"/>
      <c r="Y134" s="42"/>
      <c r="Z134" s="42"/>
      <c r="AA134" s="42"/>
      <c r="AB134" s="42"/>
      <c r="AC134" s="42"/>
      <c r="AD134" s="42"/>
      <c r="AE134" s="42"/>
      <c r="AF134" s="42"/>
      <c r="AG134" s="42"/>
      <c r="AH134" s="42"/>
      <c r="AI134" s="42"/>
      <c r="AJ134" s="42"/>
      <c r="AK134" s="42"/>
      <c r="AL134" s="42"/>
      <c r="AM134" s="42"/>
      <c r="AN134" s="42"/>
      <c r="AO134" s="42"/>
    </row>
    <row r="135" spans="1:41" hidden="1" x14ac:dyDescent="0.25">
      <c r="A135" s="45"/>
      <c r="B135" s="45"/>
      <c r="C135" s="45"/>
      <c r="D135" s="45"/>
      <c r="E135" s="45"/>
      <c r="F135" s="45"/>
      <c r="G135" s="45"/>
      <c r="H135" s="45"/>
      <c r="I135" s="45"/>
      <c r="J135" s="45"/>
      <c r="K135" s="45"/>
      <c r="L135" s="45"/>
      <c r="M135" s="45"/>
      <c r="N135" s="45"/>
      <c r="O135" s="45"/>
      <c r="P135" s="45"/>
      <c r="Q135" s="45"/>
      <c r="R135" s="45"/>
      <c r="S135" s="45"/>
      <c r="T135" s="42"/>
      <c r="U135" s="42"/>
      <c r="V135" s="42"/>
      <c r="W135" s="42"/>
      <c r="X135" s="42"/>
      <c r="Y135" s="42"/>
      <c r="Z135" s="42"/>
      <c r="AA135" s="42"/>
      <c r="AB135" s="42"/>
      <c r="AC135" s="42"/>
      <c r="AD135" s="42"/>
      <c r="AE135" s="42"/>
      <c r="AF135" s="42"/>
      <c r="AG135" s="42"/>
      <c r="AH135" s="42"/>
      <c r="AI135" s="42"/>
      <c r="AJ135" s="42"/>
      <c r="AK135" s="42"/>
      <c r="AL135" s="42"/>
      <c r="AM135" s="42"/>
      <c r="AN135" s="42"/>
      <c r="AO135" s="42"/>
    </row>
    <row r="136" spans="1:41" hidden="1" x14ac:dyDescent="0.25">
      <c r="A136" s="45"/>
      <c r="B136" s="45"/>
      <c r="C136" s="45"/>
      <c r="D136" s="45"/>
      <c r="E136" s="45"/>
      <c r="F136" s="45"/>
      <c r="G136" s="45"/>
      <c r="H136" s="45"/>
      <c r="I136" s="45"/>
      <c r="J136" s="45"/>
      <c r="K136" s="45"/>
      <c r="L136" s="45"/>
      <c r="M136" s="45"/>
      <c r="N136" s="45"/>
      <c r="O136" s="45"/>
      <c r="P136" s="45"/>
      <c r="Q136" s="45"/>
      <c r="R136" s="45"/>
      <c r="S136" s="45"/>
      <c r="T136" s="42"/>
      <c r="U136" s="42"/>
      <c r="V136" s="42"/>
      <c r="W136" s="42"/>
      <c r="X136" s="42"/>
      <c r="Y136" s="42"/>
      <c r="Z136" s="42"/>
      <c r="AA136" s="42"/>
      <c r="AB136" s="42"/>
      <c r="AC136" s="42"/>
      <c r="AD136" s="42"/>
      <c r="AE136" s="42"/>
      <c r="AF136" s="42"/>
      <c r="AG136" s="42"/>
      <c r="AH136" s="42"/>
      <c r="AI136" s="42"/>
      <c r="AJ136" s="42"/>
      <c r="AK136" s="42"/>
      <c r="AL136" s="42"/>
      <c r="AM136" s="42"/>
      <c r="AN136" s="42"/>
      <c r="AO136" s="42"/>
    </row>
    <row r="137" spans="1:41" hidden="1" x14ac:dyDescent="0.25">
      <c r="A137" s="45"/>
      <c r="B137" s="45"/>
      <c r="C137" s="45"/>
      <c r="D137" s="45"/>
      <c r="E137" s="45"/>
      <c r="F137" s="45"/>
      <c r="G137" s="45"/>
      <c r="H137" s="45"/>
      <c r="I137" s="45"/>
      <c r="J137" s="45"/>
      <c r="K137" s="45"/>
      <c r="L137" s="45"/>
      <c r="M137" s="45"/>
      <c r="N137" s="45"/>
      <c r="O137" s="45"/>
      <c r="P137" s="45"/>
      <c r="Q137" s="45"/>
      <c r="R137" s="45"/>
      <c r="S137" s="45"/>
      <c r="T137" s="42"/>
      <c r="U137" s="42"/>
      <c r="V137" s="42"/>
      <c r="W137" s="42"/>
      <c r="X137" s="42"/>
      <c r="Y137" s="42"/>
      <c r="Z137" s="42"/>
      <c r="AA137" s="42"/>
      <c r="AB137" s="42"/>
      <c r="AC137" s="42"/>
      <c r="AD137" s="42"/>
      <c r="AE137" s="42"/>
      <c r="AF137" s="42"/>
      <c r="AG137" s="42"/>
      <c r="AH137" s="42"/>
      <c r="AI137" s="42"/>
      <c r="AJ137" s="42"/>
      <c r="AK137" s="42"/>
      <c r="AL137" s="42"/>
      <c r="AM137" s="42"/>
      <c r="AN137" s="42"/>
      <c r="AO137" s="42"/>
    </row>
    <row r="138" spans="1:41" hidden="1" x14ac:dyDescent="0.25">
      <c r="A138" s="45"/>
      <c r="B138" s="45"/>
      <c r="C138" s="45"/>
      <c r="D138" s="45"/>
      <c r="E138" s="45"/>
      <c r="F138" s="45"/>
      <c r="G138" s="45"/>
      <c r="H138" s="45"/>
      <c r="I138" s="45"/>
      <c r="J138" s="45"/>
      <c r="K138" s="45"/>
      <c r="L138" s="45"/>
      <c r="M138" s="45"/>
      <c r="N138" s="45"/>
      <c r="O138" s="45"/>
      <c r="P138" s="45"/>
      <c r="Q138" s="45"/>
      <c r="R138" s="45"/>
      <c r="S138" s="45"/>
      <c r="T138" s="42"/>
      <c r="U138" s="42"/>
      <c r="V138" s="42"/>
      <c r="W138" s="42"/>
      <c r="X138" s="42"/>
      <c r="Y138" s="42"/>
      <c r="Z138" s="42"/>
      <c r="AA138" s="42"/>
      <c r="AB138" s="42"/>
      <c r="AC138" s="42"/>
      <c r="AD138" s="42"/>
      <c r="AE138" s="42"/>
      <c r="AF138" s="42"/>
      <c r="AG138" s="42"/>
      <c r="AH138" s="42"/>
      <c r="AI138" s="42"/>
      <c r="AJ138" s="42"/>
      <c r="AK138" s="42"/>
      <c r="AL138" s="42"/>
      <c r="AM138" s="42"/>
      <c r="AN138" s="42"/>
      <c r="AO138" s="42"/>
    </row>
    <row r="139" spans="1:41" hidden="1" x14ac:dyDescent="0.25">
      <c r="A139" s="45"/>
      <c r="B139" s="45"/>
      <c r="C139" s="45"/>
      <c r="D139" s="45"/>
      <c r="E139" s="45"/>
      <c r="F139" s="45"/>
      <c r="G139" s="45"/>
      <c r="H139" s="45"/>
      <c r="I139" s="45"/>
      <c r="J139" s="45"/>
      <c r="K139" s="45"/>
      <c r="L139" s="45"/>
      <c r="M139" s="45"/>
      <c r="N139" s="45"/>
      <c r="O139" s="45"/>
      <c r="P139" s="45"/>
      <c r="Q139" s="45"/>
      <c r="R139" s="45"/>
      <c r="S139" s="45"/>
      <c r="T139" s="42"/>
      <c r="U139" s="42"/>
      <c r="V139" s="42"/>
      <c r="W139" s="42"/>
      <c r="X139" s="42"/>
      <c r="Y139" s="42"/>
      <c r="Z139" s="42"/>
      <c r="AA139" s="42"/>
      <c r="AB139" s="42"/>
      <c r="AC139" s="42"/>
      <c r="AD139" s="42"/>
      <c r="AE139" s="42"/>
      <c r="AF139" s="42"/>
      <c r="AG139" s="42"/>
      <c r="AH139" s="42"/>
      <c r="AI139" s="42"/>
      <c r="AJ139" s="42"/>
      <c r="AK139" s="42"/>
      <c r="AL139" s="42"/>
      <c r="AM139" s="42"/>
      <c r="AN139" s="42"/>
      <c r="AO139" s="42"/>
    </row>
    <row r="140" spans="1:41" hidden="1" x14ac:dyDescent="0.25">
      <c r="A140" s="45"/>
      <c r="B140" s="45"/>
      <c r="C140" s="45"/>
      <c r="D140" s="45"/>
      <c r="E140" s="45"/>
      <c r="F140" s="45"/>
      <c r="G140" s="45"/>
      <c r="H140" s="45"/>
      <c r="I140" s="45"/>
      <c r="J140" s="45"/>
      <c r="K140" s="45"/>
      <c r="L140" s="45"/>
      <c r="M140" s="45"/>
      <c r="N140" s="45"/>
      <c r="O140" s="45"/>
      <c r="P140" s="45"/>
      <c r="Q140" s="45"/>
      <c r="R140" s="45"/>
      <c r="S140" s="45"/>
      <c r="T140" s="42"/>
      <c r="U140" s="42"/>
      <c r="V140" s="42"/>
      <c r="W140" s="42"/>
      <c r="X140" s="42"/>
      <c r="Y140" s="42"/>
      <c r="Z140" s="42"/>
      <c r="AA140" s="42"/>
      <c r="AB140" s="42"/>
      <c r="AC140" s="42"/>
      <c r="AD140" s="42"/>
      <c r="AE140" s="42"/>
      <c r="AF140" s="42"/>
      <c r="AG140" s="42"/>
      <c r="AH140" s="42"/>
      <c r="AI140" s="42"/>
      <c r="AJ140" s="42"/>
      <c r="AK140" s="42"/>
      <c r="AL140" s="42"/>
      <c r="AM140" s="42"/>
      <c r="AN140" s="42"/>
      <c r="AO140" s="42"/>
    </row>
    <row r="141" spans="1:41" hidden="1" x14ac:dyDescent="0.25">
      <c r="A141" s="45"/>
      <c r="B141" s="45"/>
      <c r="C141" s="45"/>
      <c r="D141" s="45"/>
      <c r="E141" s="45"/>
      <c r="F141" s="45"/>
      <c r="G141" s="45"/>
      <c r="H141" s="45"/>
      <c r="I141" s="45"/>
      <c r="J141" s="45"/>
      <c r="K141" s="45"/>
      <c r="L141" s="45"/>
      <c r="M141" s="45"/>
      <c r="N141" s="45"/>
      <c r="O141" s="45"/>
      <c r="P141" s="45"/>
      <c r="Q141" s="45"/>
      <c r="R141" s="45"/>
      <c r="S141" s="45"/>
      <c r="T141" s="42"/>
      <c r="U141" s="42"/>
      <c r="V141" s="42"/>
      <c r="W141" s="42"/>
      <c r="X141" s="42"/>
      <c r="Y141" s="42"/>
      <c r="Z141" s="42"/>
      <c r="AA141" s="42"/>
      <c r="AB141" s="42"/>
      <c r="AC141" s="42"/>
      <c r="AD141" s="42"/>
      <c r="AE141" s="42"/>
      <c r="AF141" s="42"/>
      <c r="AG141" s="42"/>
      <c r="AH141" s="42"/>
      <c r="AI141" s="42"/>
      <c r="AJ141" s="42"/>
      <c r="AK141" s="42"/>
      <c r="AL141" s="42"/>
      <c r="AM141" s="42"/>
      <c r="AN141" s="42"/>
      <c r="AO141" s="42"/>
    </row>
    <row r="142" spans="1:41" hidden="1" x14ac:dyDescent="0.25">
      <c r="A142" s="45"/>
      <c r="B142" s="45"/>
      <c r="C142" s="45"/>
      <c r="D142" s="45"/>
      <c r="E142" s="45"/>
      <c r="F142" s="45"/>
      <c r="G142" s="45"/>
      <c r="H142" s="45"/>
      <c r="I142" s="45"/>
      <c r="J142" s="45"/>
      <c r="K142" s="45"/>
      <c r="L142" s="45"/>
      <c r="M142" s="45"/>
      <c r="N142" s="45"/>
      <c r="O142" s="45"/>
      <c r="P142" s="45"/>
      <c r="Q142" s="45"/>
      <c r="R142" s="45"/>
      <c r="S142" s="45"/>
      <c r="T142" s="42"/>
      <c r="U142" s="42"/>
      <c r="V142" s="42"/>
      <c r="W142" s="42"/>
      <c r="X142" s="42"/>
      <c r="Y142" s="42"/>
      <c r="Z142" s="42"/>
      <c r="AA142" s="42"/>
      <c r="AB142" s="42"/>
      <c r="AC142" s="42"/>
      <c r="AD142" s="42"/>
      <c r="AE142" s="42"/>
      <c r="AF142" s="42"/>
      <c r="AG142" s="42"/>
      <c r="AH142" s="42"/>
      <c r="AI142" s="42"/>
      <c r="AJ142" s="42"/>
      <c r="AK142" s="42"/>
      <c r="AL142" s="42"/>
      <c r="AM142" s="42"/>
      <c r="AN142" s="42"/>
      <c r="AO142" s="42"/>
    </row>
    <row r="143" spans="1:41" hidden="1" x14ac:dyDescent="0.25">
      <c r="A143" s="45"/>
      <c r="B143" s="45"/>
      <c r="C143" s="45"/>
      <c r="D143" s="45"/>
      <c r="E143" s="45"/>
      <c r="F143" s="45"/>
      <c r="G143" s="45"/>
      <c r="H143" s="45"/>
      <c r="I143" s="45"/>
      <c r="J143" s="45"/>
      <c r="K143" s="45"/>
      <c r="L143" s="45"/>
      <c r="M143" s="45"/>
      <c r="N143" s="45"/>
      <c r="O143" s="45"/>
      <c r="P143" s="45"/>
      <c r="Q143" s="45"/>
      <c r="R143" s="45"/>
      <c r="S143" s="45"/>
      <c r="T143" s="42"/>
      <c r="U143" s="42"/>
      <c r="V143" s="42"/>
      <c r="W143" s="42"/>
      <c r="X143" s="42"/>
      <c r="Y143" s="42"/>
      <c r="Z143" s="42"/>
      <c r="AA143" s="42"/>
      <c r="AB143" s="42"/>
      <c r="AC143" s="42"/>
      <c r="AD143" s="42"/>
      <c r="AE143" s="42"/>
      <c r="AF143" s="42"/>
      <c r="AG143" s="42"/>
      <c r="AH143" s="42"/>
      <c r="AI143" s="42"/>
      <c r="AJ143" s="42"/>
      <c r="AK143" s="42"/>
      <c r="AL143" s="42"/>
      <c r="AM143" s="42"/>
      <c r="AN143" s="42"/>
      <c r="AO143" s="42"/>
    </row>
    <row r="144" spans="1:41" hidden="1" x14ac:dyDescent="0.25">
      <c r="A144" s="45"/>
      <c r="B144" s="45"/>
      <c r="C144" s="45"/>
      <c r="D144" s="45"/>
      <c r="E144" s="45"/>
      <c r="F144" s="45"/>
      <c r="G144" s="45"/>
      <c r="H144" s="45"/>
      <c r="I144" s="45"/>
      <c r="J144" s="45"/>
      <c r="K144" s="45"/>
      <c r="L144" s="45"/>
      <c r="M144" s="45"/>
      <c r="N144" s="45"/>
      <c r="O144" s="45"/>
      <c r="P144" s="45"/>
      <c r="Q144" s="45"/>
      <c r="R144" s="45"/>
      <c r="S144" s="45"/>
      <c r="T144" s="42"/>
      <c r="U144" s="42"/>
      <c r="V144" s="42"/>
      <c r="W144" s="42"/>
      <c r="X144" s="42"/>
      <c r="Y144" s="42"/>
      <c r="Z144" s="42"/>
      <c r="AA144" s="42"/>
      <c r="AB144" s="42"/>
      <c r="AC144" s="42"/>
      <c r="AD144" s="42"/>
      <c r="AE144" s="42"/>
      <c r="AF144" s="42"/>
      <c r="AG144" s="42"/>
      <c r="AH144" s="42"/>
      <c r="AI144" s="42"/>
      <c r="AJ144" s="42"/>
      <c r="AK144" s="42"/>
      <c r="AL144" s="42"/>
      <c r="AM144" s="42"/>
      <c r="AN144" s="42"/>
      <c r="AO144" s="42"/>
    </row>
    <row r="145" spans="1:41" hidden="1" x14ac:dyDescent="0.25">
      <c r="A145" s="45"/>
      <c r="B145" s="45"/>
      <c r="C145" s="45"/>
      <c r="D145" s="45"/>
      <c r="E145" s="45"/>
      <c r="F145" s="45"/>
      <c r="G145" s="45"/>
      <c r="H145" s="45"/>
      <c r="I145" s="45"/>
      <c r="J145" s="45"/>
      <c r="K145" s="45"/>
      <c r="L145" s="45"/>
      <c r="M145" s="45"/>
      <c r="N145" s="45"/>
      <c r="O145" s="45"/>
      <c r="P145" s="45"/>
      <c r="Q145" s="45"/>
      <c r="R145" s="45"/>
      <c r="S145" s="45"/>
      <c r="T145" s="42"/>
      <c r="U145" s="42"/>
      <c r="V145" s="42"/>
      <c r="W145" s="42"/>
      <c r="X145" s="42"/>
      <c r="Y145" s="42"/>
      <c r="Z145" s="42"/>
      <c r="AA145" s="42"/>
      <c r="AB145" s="42"/>
      <c r="AC145" s="42"/>
      <c r="AD145" s="42"/>
      <c r="AE145" s="42"/>
      <c r="AF145" s="42"/>
      <c r="AG145" s="42"/>
      <c r="AH145" s="42"/>
      <c r="AI145" s="42"/>
      <c r="AJ145" s="42"/>
      <c r="AK145" s="42"/>
      <c r="AL145" s="42"/>
      <c r="AM145" s="42"/>
      <c r="AN145" s="42"/>
      <c r="AO145" s="42"/>
    </row>
    <row r="146" spans="1:41" hidden="1" x14ac:dyDescent="0.25">
      <c r="A146" s="45"/>
      <c r="B146" s="45"/>
      <c r="C146" s="45"/>
      <c r="D146" s="45"/>
      <c r="E146" s="45"/>
      <c r="F146" s="45"/>
      <c r="G146" s="45"/>
      <c r="H146" s="45"/>
      <c r="I146" s="45"/>
      <c r="J146" s="45"/>
      <c r="K146" s="45"/>
      <c r="L146" s="45"/>
      <c r="M146" s="45"/>
      <c r="N146" s="45"/>
      <c r="O146" s="45"/>
      <c r="P146" s="45"/>
      <c r="Q146" s="45"/>
      <c r="R146" s="45"/>
      <c r="S146" s="45"/>
    </row>
    <row r="147" spans="1:41" hidden="1" x14ac:dyDescent="0.25">
      <c r="A147" s="45"/>
      <c r="B147" s="45"/>
      <c r="C147" s="45"/>
      <c r="D147" s="45"/>
      <c r="E147" s="45"/>
      <c r="F147" s="45"/>
      <c r="G147" s="45"/>
      <c r="H147" s="45"/>
      <c r="I147" s="45"/>
      <c r="J147" s="45"/>
      <c r="K147" s="45"/>
      <c r="L147" s="45"/>
      <c r="M147" s="45"/>
      <c r="N147" s="45"/>
      <c r="O147" s="45"/>
      <c r="P147" s="45"/>
      <c r="Q147" s="45"/>
      <c r="R147" s="45"/>
      <c r="S147" s="45"/>
    </row>
    <row r="148" spans="1:41" hidden="1" x14ac:dyDescent="0.25">
      <c r="A148" s="45"/>
      <c r="B148" s="45"/>
      <c r="C148" s="45"/>
      <c r="D148" s="45"/>
      <c r="E148" s="45"/>
      <c r="F148" s="45"/>
      <c r="G148" s="45"/>
      <c r="H148" s="45"/>
      <c r="I148" s="45"/>
      <c r="J148" s="45"/>
      <c r="K148" s="45"/>
      <c r="L148" s="45"/>
      <c r="M148" s="45"/>
      <c r="N148" s="45"/>
      <c r="O148" s="45"/>
      <c r="P148" s="45"/>
      <c r="Q148" s="45"/>
      <c r="R148" s="45"/>
      <c r="S148" s="45"/>
    </row>
    <row r="149" spans="1:41" hidden="1" x14ac:dyDescent="0.25">
      <c r="A149" s="45"/>
      <c r="B149" s="45"/>
      <c r="C149" s="45"/>
      <c r="D149" s="45"/>
      <c r="E149" s="45"/>
      <c r="F149" s="45"/>
      <c r="G149" s="45"/>
      <c r="H149" s="45"/>
      <c r="I149" s="45"/>
      <c r="J149" s="45"/>
      <c r="K149" s="45"/>
      <c r="L149" s="45"/>
      <c r="M149" s="45"/>
      <c r="N149" s="45"/>
      <c r="O149" s="45"/>
      <c r="P149" s="45"/>
      <c r="Q149" s="45"/>
      <c r="R149" s="45"/>
      <c r="S149" s="45"/>
    </row>
    <row r="150" spans="1:41" x14ac:dyDescent="0.25">
      <c r="A150" s="45"/>
      <c r="B150" s="45"/>
      <c r="C150" s="45"/>
      <c r="D150" s="45"/>
      <c r="E150" s="45"/>
      <c r="F150" s="45"/>
      <c r="G150" s="45"/>
      <c r="H150" s="45"/>
      <c r="I150" s="45"/>
      <c r="J150" s="45"/>
      <c r="K150" s="45"/>
      <c r="L150" s="45"/>
      <c r="M150" s="45"/>
      <c r="N150" s="45"/>
      <c r="O150" s="45"/>
      <c r="P150" s="45"/>
      <c r="Q150" s="45"/>
      <c r="R150" s="45"/>
      <c r="S150" s="45"/>
    </row>
    <row r="151" spans="1:41" x14ac:dyDescent="0.25">
      <c r="A151" s="45"/>
      <c r="B151" s="45"/>
      <c r="C151" s="45"/>
      <c r="D151" s="45"/>
      <c r="E151" s="45"/>
      <c r="F151" s="45"/>
      <c r="G151" s="45"/>
      <c r="H151" s="45"/>
      <c r="I151" s="45"/>
      <c r="J151" s="45"/>
      <c r="K151" s="45"/>
      <c r="L151" s="45"/>
      <c r="M151" s="45"/>
      <c r="N151" s="45"/>
      <c r="O151" s="45"/>
      <c r="P151" s="45"/>
      <c r="Q151" s="45"/>
      <c r="R151" s="45"/>
      <c r="S151" s="45"/>
    </row>
    <row r="152" spans="1:41" x14ac:dyDescent="0.25">
      <c r="A152" s="45"/>
      <c r="B152" s="45"/>
      <c r="C152" s="45"/>
      <c r="D152" s="45"/>
      <c r="E152" s="45"/>
      <c r="F152" s="45"/>
      <c r="G152" s="45"/>
      <c r="H152" s="45"/>
      <c r="I152" s="45"/>
      <c r="J152" s="45"/>
      <c r="K152" s="45"/>
      <c r="L152" s="45"/>
      <c r="M152" s="45"/>
      <c r="N152" s="45"/>
      <c r="O152" s="45"/>
      <c r="P152" s="45"/>
      <c r="Q152" s="45"/>
      <c r="R152" s="45"/>
      <c r="S152" s="45"/>
    </row>
    <row r="153" spans="1:41" x14ac:dyDescent="0.25">
      <c r="A153" s="45"/>
      <c r="B153" s="45"/>
      <c r="C153" s="45"/>
      <c r="D153" s="45"/>
      <c r="E153" s="45"/>
      <c r="F153" s="45"/>
      <c r="G153" s="45"/>
      <c r="H153" s="45"/>
      <c r="I153" s="45"/>
      <c r="J153" s="45"/>
      <c r="K153" s="45"/>
      <c r="L153" s="45"/>
      <c r="M153" s="45"/>
      <c r="N153" s="45"/>
      <c r="O153" s="45"/>
      <c r="P153" s="45"/>
      <c r="Q153" s="45"/>
      <c r="R153" s="45"/>
      <c r="S153" s="45"/>
    </row>
    <row r="154" spans="1:41" x14ac:dyDescent="0.25">
      <c r="A154" s="45"/>
      <c r="B154" s="45"/>
      <c r="C154" s="45"/>
      <c r="D154" s="45"/>
      <c r="E154" s="45"/>
      <c r="F154" s="45"/>
      <c r="G154" s="45"/>
      <c r="H154" s="45"/>
      <c r="I154" s="45"/>
      <c r="J154" s="45"/>
      <c r="K154" s="45"/>
      <c r="L154" s="45"/>
      <c r="M154" s="45"/>
      <c r="N154" s="45"/>
      <c r="O154" s="45"/>
      <c r="P154" s="45"/>
      <c r="Q154" s="45"/>
      <c r="R154" s="45"/>
      <c r="S154" s="45"/>
    </row>
    <row r="155" spans="1:41" x14ac:dyDescent="0.25">
      <c r="A155" s="45"/>
      <c r="B155" s="45"/>
      <c r="C155" s="45"/>
      <c r="D155" s="45"/>
      <c r="E155" s="45"/>
      <c r="F155" s="45"/>
      <c r="G155" s="45"/>
      <c r="H155" s="45"/>
      <c r="I155" s="45"/>
      <c r="J155" s="45"/>
      <c r="K155" s="45"/>
      <c r="L155" s="45"/>
      <c r="M155" s="45"/>
      <c r="N155" s="45"/>
      <c r="O155" s="45"/>
      <c r="P155" s="45"/>
      <c r="Q155" s="45"/>
      <c r="R155" s="45"/>
      <c r="S155" s="45"/>
    </row>
    <row r="156" spans="1:41" x14ac:dyDescent="0.25">
      <c r="A156" s="45"/>
      <c r="B156" s="45"/>
      <c r="C156" s="45"/>
      <c r="D156" s="45"/>
      <c r="E156" s="45"/>
      <c r="F156" s="45"/>
      <c r="G156" s="45"/>
      <c r="H156" s="45"/>
      <c r="I156" s="45"/>
      <c r="J156" s="45"/>
      <c r="K156" s="45"/>
      <c r="L156" s="45"/>
      <c r="M156" s="45"/>
      <c r="N156" s="45"/>
      <c r="O156" s="45"/>
      <c r="P156" s="45"/>
      <c r="Q156" s="45"/>
      <c r="R156" s="45"/>
      <c r="S156" s="45"/>
    </row>
    <row r="157" spans="1:41" x14ac:dyDescent="0.25">
      <c r="A157" s="45"/>
      <c r="B157" s="45"/>
      <c r="C157" s="45"/>
      <c r="D157" s="45"/>
      <c r="E157" s="45"/>
      <c r="F157" s="45"/>
      <c r="G157" s="45"/>
      <c r="H157" s="45"/>
      <c r="I157" s="45"/>
      <c r="J157" s="45"/>
      <c r="K157" s="45"/>
      <c r="L157" s="45"/>
      <c r="M157" s="45"/>
      <c r="N157" s="45"/>
      <c r="O157" s="45"/>
      <c r="P157" s="45"/>
      <c r="Q157" s="45"/>
      <c r="R157" s="45"/>
      <c r="S157" s="45"/>
    </row>
    <row r="158" spans="1:41" x14ac:dyDescent="0.25">
      <c r="A158" s="45"/>
      <c r="B158" s="45"/>
      <c r="C158" s="45"/>
      <c r="D158" s="45"/>
      <c r="E158" s="45"/>
      <c r="F158" s="45"/>
      <c r="G158" s="45"/>
      <c r="H158" s="45"/>
      <c r="I158" s="45"/>
      <c r="J158" s="45"/>
      <c r="K158" s="45"/>
      <c r="L158" s="45"/>
      <c r="M158" s="45"/>
      <c r="N158" s="45"/>
      <c r="O158" s="45"/>
      <c r="P158" s="45"/>
      <c r="Q158" s="45"/>
      <c r="R158" s="45"/>
      <c r="S158" s="45"/>
    </row>
    <row r="159" spans="1:41" x14ac:dyDescent="0.25">
      <c r="A159" s="45"/>
      <c r="B159" s="45"/>
      <c r="C159" s="45"/>
      <c r="D159" s="45"/>
      <c r="E159" s="45"/>
      <c r="F159" s="45"/>
      <c r="G159" s="45"/>
      <c r="H159" s="45"/>
      <c r="I159" s="45"/>
      <c r="J159" s="45"/>
      <c r="K159" s="45"/>
      <c r="L159" s="45"/>
      <c r="M159" s="45"/>
      <c r="N159" s="45"/>
      <c r="O159" s="45"/>
      <c r="P159" s="45"/>
      <c r="Q159" s="45"/>
      <c r="R159" s="45"/>
      <c r="S159" s="45"/>
    </row>
    <row r="160" spans="1:41" x14ac:dyDescent="0.25">
      <c r="A160" s="45"/>
      <c r="B160" s="45"/>
      <c r="C160" s="45"/>
      <c r="D160" s="45"/>
      <c r="E160" s="45"/>
      <c r="F160" s="45"/>
      <c r="G160" s="45"/>
      <c r="H160" s="45"/>
      <c r="I160" s="45"/>
      <c r="J160" s="45"/>
      <c r="K160" s="45"/>
      <c r="L160" s="45"/>
      <c r="M160" s="45"/>
      <c r="N160" s="45"/>
      <c r="O160" s="45"/>
      <c r="P160" s="45"/>
      <c r="Q160" s="45"/>
      <c r="R160" s="45"/>
      <c r="S160" s="45"/>
    </row>
    <row r="161" spans="1:19" x14ac:dyDescent="0.25">
      <c r="A161" s="45"/>
      <c r="B161" s="45"/>
      <c r="C161" s="45"/>
      <c r="D161" s="45"/>
      <c r="E161" s="45"/>
      <c r="F161" s="45"/>
      <c r="G161" s="45"/>
      <c r="H161" s="45"/>
      <c r="I161" s="45"/>
      <c r="J161" s="45"/>
      <c r="K161" s="45"/>
      <c r="L161" s="45"/>
      <c r="M161" s="45"/>
      <c r="N161" s="45"/>
      <c r="O161" s="45"/>
      <c r="P161" s="45"/>
      <c r="Q161" s="45"/>
      <c r="R161" s="45"/>
      <c r="S161" s="45"/>
    </row>
    <row r="162" spans="1:19" x14ac:dyDescent="0.25">
      <c r="A162" s="45"/>
      <c r="B162" s="45"/>
      <c r="C162" s="45"/>
      <c r="D162" s="45"/>
      <c r="E162" s="45"/>
      <c r="F162" s="45"/>
      <c r="G162" s="45"/>
      <c r="H162" s="45"/>
      <c r="I162" s="45"/>
      <c r="J162" s="45"/>
      <c r="K162" s="45"/>
      <c r="L162" s="45"/>
      <c r="M162" s="45"/>
      <c r="N162" s="45"/>
      <c r="O162" s="45"/>
      <c r="P162" s="45"/>
      <c r="Q162" s="45"/>
      <c r="R162" s="45"/>
      <c r="S162" s="45"/>
    </row>
    <row r="163" spans="1:19" x14ac:dyDescent="0.25">
      <c r="A163" s="45"/>
      <c r="B163" s="45"/>
      <c r="C163" s="45"/>
      <c r="D163" s="45"/>
      <c r="E163" s="45"/>
      <c r="F163" s="45"/>
      <c r="G163" s="45"/>
      <c r="H163" s="45"/>
      <c r="I163" s="45"/>
      <c r="J163" s="45"/>
      <c r="K163" s="45"/>
      <c r="L163" s="45"/>
      <c r="M163" s="45"/>
      <c r="N163" s="45"/>
      <c r="O163" s="45"/>
      <c r="P163" s="45"/>
      <c r="Q163" s="45"/>
      <c r="R163" s="45"/>
      <c r="S163" s="45"/>
    </row>
    <row r="164" spans="1:19" x14ac:dyDescent="0.25">
      <c r="A164" s="45"/>
      <c r="B164" s="45"/>
      <c r="C164" s="45"/>
      <c r="D164" s="45"/>
      <c r="E164" s="45"/>
      <c r="F164" s="45"/>
      <c r="G164" s="45"/>
      <c r="H164" s="45"/>
      <c r="I164" s="45"/>
      <c r="J164" s="45"/>
      <c r="K164" s="45"/>
      <c r="L164" s="45"/>
      <c r="M164" s="45"/>
      <c r="N164" s="45"/>
      <c r="O164" s="45"/>
      <c r="P164" s="45"/>
      <c r="Q164" s="45"/>
      <c r="R164" s="45"/>
      <c r="S164" s="45"/>
    </row>
    <row r="165" spans="1:19" x14ac:dyDescent="0.25">
      <c r="A165" s="45"/>
      <c r="B165" s="45"/>
      <c r="C165" s="45"/>
      <c r="D165" s="45"/>
      <c r="E165" s="45"/>
      <c r="F165" s="45"/>
      <c r="G165" s="45"/>
      <c r="H165" s="45"/>
      <c r="I165" s="45"/>
      <c r="J165" s="45"/>
      <c r="K165" s="45"/>
      <c r="L165" s="45"/>
      <c r="M165" s="45"/>
      <c r="N165" s="45"/>
      <c r="O165" s="45"/>
      <c r="P165" s="45"/>
      <c r="Q165" s="45"/>
      <c r="R165" s="45"/>
      <c r="S165" s="45"/>
    </row>
    <row r="166" spans="1:19" x14ac:dyDescent="0.25">
      <c r="A166" s="45"/>
      <c r="B166" s="45"/>
      <c r="C166" s="45"/>
      <c r="D166" s="45"/>
      <c r="E166" s="45"/>
      <c r="F166" s="45"/>
      <c r="G166" s="45"/>
      <c r="H166" s="45"/>
      <c r="I166" s="45"/>
      <c r="J166" s="45"/>
      <c r="K166" s="45"/>
      <c r="L166" s="45"/>
      <c r="M166" s="45"/>
      <c r="N166" s="45"/>
      <c r="O166" s="45"/>
      <c r="P166" s="45"/>
      <c r="Q166" s="45"/>
      <c r="R166" s="45"/>
      <c r="S166" s="45"/>
    </row>
    <row r="167" spans="1:19" x14ac:dyDescent="0.25">
      <c r="A167" s="45"/>
      <c r="B167" s="45"/>
      <c r="C167" s="45"/>
      <c r="D167" s="45"/>
      <c r="E167" s="45"/>
      <c r="F167" s="45"/>
      <c r="G167" s="45"/>
      <c r="H167" s="45"/>
      <c r="I167" s="45"/>
      <c r="J167" s="45"/>
      <c r="K167" s="45"/>
      <c r="L167" s="45"/>
      <c r="M167" s="45"/>
      <c r="N167" s="45"/>
      <c r="O167" s="45"/>
      <c r="P167" s="45"/>
      <c r="Q167" s="45"/>
      <c r="R167" s="45"/>
      <c r="S167" s="45"/>
    </row>
    <row r="168" spans="1:19" x14ac:dyDescent="0.25">
      <c r="A168" s="45"/>
      <c r="B168" s="45"/>
      <c r="C168" s="45"/>
      <c r="D168" s="45"/>
      <c r="E168" s="45"/>
      <c r="F168" s="45"/>
      <c r="G168" s="45"/>
      <c r="H168" s="45"/>
      <c r="I168" s="45"/>
      <c r="J168" s="45"/>
      <c r="K168" s="45"/>
      <c r="L168" s="45"/>
      <c r="M168" s="45"/>
      <c r="N168" s="45"/>
      <c r="O168" s="45"/>
      <c r="P168" s="45"/>
      <c r="Q168" s="45"/>
      <c r="R168" s="45"/>
      <c r="S168" s="45"/>
    </row>
    <row r="169" spans="1:19" x14ac:dyDescent="0.25">
      <c r="A169" s="45"/>
      <c r="B169" s="45"/>
      <c r="C169" s="45"/>
      <c r="D169" s="45"/>
      <c r="E169" s="45"/>
      <c r="F169" s="45"/>
      <c r="G169" s="45"/>
      <c r="H169" s="45"/>
      <c r="I169" s="45"/>
      <c r="J169" s="45"/>
      <c r="K169" s="45"/>
      <c r="L169" s="45"/>
      <c r="M169" s="45"/>
      <c r="N169" s="45"/>
      <c r="O169" s="45"/>
      <c r="P169" s="45"/>
      <c r="Q169" s="45"/>
      <c r="R169" s="45"/>
      <c r="S169" s="45"/>
    </row>
    <row r="170" spans="1:19" x14ac:dyDescent="0.25">
      <c r="A170" s="45"/>
      <c r="B170" s="45"/>
      <c r="C170" s="45"/>
      <c r="D170" s="45"/>
      <c r="E170" s="45"/>
      <c r="F170" s="45"/>
      <c r="G170" s="45"/>
      <c r="H170" s="45"/>
      <c r="I170" s="45"/>
      <c r="J170" s="45"/>
      <c r="K170" s="45"/>
      <c r="L170" s="45"/>
      <c r="M170" s="45"/>
      <c r="N170" s="45"/>
      <c r="O170" s="45"/>
      <c r="P170" s="45"/>
      <c r="Q170" s="45"/>
      <c r="R170" s="45"/>
      <c r="S170" s="45"/>
    </row>
  </sheetData>
  <sheetProtection algorithmName="SHA-512" hashValue="iY+/oPfUFHSbaWib7uyce438mf0KM8PXXULLyrkPiJI5tMaiF+EDPQLJVfXO4aY3Ar92ub/oQZbCjyrIuo/qDw==" saltValue="TcFmyxtwIShHiXyDz4uqhg==" spinCount="100000" sheet="1" objects="1" scenarios="1"/>
  <mergeCells count="13">
    <mergeCell ref="B14:C14"/>
    <mergeCell ref="D33:E33"/>
    <mergeCell ref="B5:C5"/>
    <mergeCell ref="B6:C6"/>
    <mergeCell ref="B10:C10"/>
    <mergeCell ref="B11:C11"/>
    <mergeCell ref="B13:C13"/>
    <mergeCell ref="H17:J17"/>
    <mergeCell ref="E45:J45"/>
    <mergeCell ref="H32:J32"/>
    <mergeCell ref="B15:C15"/>
    <mergeCell ref="B17:D17"/>
    <mergeCell ref="B19:C19"/>
  </mergeCells>
  <phoneticPr fontId="6" type="noConversion"/>
  <dataValidations disablePrompts="1" count="1">
    <dataValidation type="list" allowBlank="1" showInputMessage="1" showErrorMessage="1" sqref="H20:H22 H34:H41" xr:uid="{F852C865-0C7D-4798-A21B-BCB30395A86E}">
      <formula1>$A$90:$A$91</formula1>
    </dataValidation>
  </dataValidations>
  <pageMargins left="0.7" right="0.7" top="0.75" bottom="0.75" header="0.3" footer="0.3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Formulario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 Rodríguez Rodríguez</dc:creator>
  <cp:lastModifiedBy>Rafael Rodríguez Rodríguez</cp:lastModifiedBy>
  <dcterms:created xsi:type="dcterms:W3CDTF">2021-02-25T18:31:26Z</dcterms:created>
  <dcterms:modified xsi:type="dcterms:W3CDTF">2021-03-02T17:51:50Z</dcterms:modified>
</cp:coreProperties>
</file>